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5" windowWidth="13185" windowHeight="12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<sst xmlns="http://schemas.openxmlformats.org/spreadsheetml/2006/main" count="744" uniqueCount="203">
  <si>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</si>
  <si>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</si>
  <si>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</si>
  <si>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</si>
  <si>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</si>
  <si>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</si>
  <si>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</si>
  <si>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</si>
  <si>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</si>
  <si>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</si>
  <si>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</si>
  <si>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</si>
  <si>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</si>
  <si>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</si>
  <si>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</si>
  <si>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Условно утвержденные расходы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</si>
  <si>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</si>
  <si>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</si>
  <si>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</si>
  <si>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</si>
  <si>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</si>
  <si>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</si>
  <si>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</si>
  <si>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</si>
  <si>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Физическая культура</t>
  </si>
  <si>
    <t>Резервные фонды</t>
  </si>
  <si>
    <t>121</t>
  </si>
  <si>
    <t>540</t>
  </si>
  <si>
    <t>244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</si>
  <si>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</si>
  <si>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</si>
  <si>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</si>
  <si>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</si>
  <si>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</si>
  <si>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</si>
  <si>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</si>
  <si>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</si>
  <si>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</si>
  <si>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</si>
  <si>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</si>
  <si>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</si>
  <si>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</si>
  <si>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</si>
  <si>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</si>
  <si>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</si>
  <si>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</si>
  <si>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</si>
  <si>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</si>
  <si>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</si>
  <si>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</si>
  <si>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</si>
  <si>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</si>
  <si>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Освещение дорог</t>
  </si>
  <si>
    <t>06</t>
  </si>
  <si>
    <t>Мобилизационная и вневойсковая подготовка</t>
  </si>
  <si>
    <t>12</t>
  </si>
  <si>
    <t>НАЦИОНАЛЬНАЯ ОБОРОНА</t>
  </si>
  <si>
    <t xml:space="preserve">      </t>
  </si>
  <si>
    <t>853</t>
  </si>
  <si>
    <t>Основное мероприятие"Укрепление системы обеспечения пожарной безопасности на территории сельсовета"</t>
  </si>
  <si>
    <t>14</t>
  </si>
  <si>
    <t>Другие вопросы в области национальной экономики</t>
  </si>
  <si>
    <t>Прочая закупка товаров, работ и услуг в сфере информационно-коммуникационных технологий</t>
  </si>
  <si>
    <t>Уплата  иных платежей</t>
  </si>
  <si>
    <t>Обеспечение деятельности финансовых,налоговых и таможенных органов и органов финансового надзора</t>
  </si>
  <si>
    <t>Осуществление первичного воинского учета на территорияхгде отсутствуют военные комиссариаты</t>
  </si>
  <si>
    <t>Прочая закупка товаров, работ и услуг для муниципальных нужд</t>
  </si>
  <si>
    <t>Обеспечение пожарной безопасности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</si>
  <si>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</si>
  <si>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государственных нужд</t>
  </si>
  <si>
    <t>Основное мероприятие "Ремонт, содержание автомобильных дорог"</t>
  </si>
  <si>
    <t>Основное мероприятие"Организация и содержание мест захоронения"</t>
  </si>
  <si>
    <t>Основное мероприятие"Развитие молодежной политики в сфере физической культуры и спорта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</si>
  <si>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</si>
  <si>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мероприятие"Развитие культурно-досуговой деятельности и народного творчества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</si>
  <si>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 xml:space="preserve">"Развитие культурно-досуговой деятельности и народного творчества  </t>
  </si>
  <si>
    <t>Основное мероприятие"Развитие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</si>
  <si>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библиотечного дела</t>
  </si>
  <si>
    <t>ИТОГО:</t>
  </si>
  <si>
    <t>ВСЕГО:</t>
  </si>
  <si>
    <t>129</t>
  </si>
  <si>
    <t xml:space="preserve">Взносы по обязательному социальному страхованию на выплаты денежного содержания и иные выплаты работников государственных (муниципальных) органов </t>
  </si>
  <si>
    <t>2021</t>
  </si>
  <si>
    <t>Основное мероприятие"Осуществление первичного воинского учета на территорияхгде отсутствуют военные комиссариаты"</t>
  </si>
  <si>
    <t xml:space="preserve">Фонд оплаты труда государственных (муниципальных) органов </t>
  </si>
  <si>
    <t>2022</t>
  </si>
  <si>
    <t>5000000000</t>
  </si>
  <si>
    <t>5000100000</t>
  </si>
  <si>
    <t>5000100010</t>
  </si>
  <si>
    <t>5000200000</t>
  </si>
  <si>
    <t>5001400000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</si>
  <si>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</si>
  <si>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счет межбюджетных трансфертов, предоставлемых из бюджета поселения в бюджет муниципального района по осуществлению внутреннего муниципального финансового контроля"</t>
  </si>
  <si>
    <t>5002000000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</si>
  <si>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</si>
  <si>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трансфертов, предоставлемых из бюджета поселения в бюджет муниципального района по осуществлению мер по противодействию коррупции в границах поселения  "</t>
  </si>
  <si>
    <t>5002700000</t>
  </si>
  <si>
    <t xml:space="preserve">Осуществление мер по противодействию коррупции </t>
  </si>
  <si>
    <t>5001500000</t>
  </si>
  <si>
    <t>Основное мероприятие "Передача полномочий по решению вопросов местого значения за счет межбюджетных трансфертов, предоставляемых из бюджета поселения в бюджет муниципального района на обеспечение внешего муниципального контроля</t>
  </si>
  <si>
    <t xml:space="preserve">Основное мероприятие"Резервный  фонд" </t>
  </si>
  <si>
    <t>5002600000</t>
  </si>
  <si>
    <t>5002651180</t>
  </si>
  <si>
    <t>Муниципальная программа"Обеспечение пожарной безопасности на территории сельсовета на 2020-2025гг"</t>
  </si>
  <si>
    <t>5100000000</t>
  </si>
  <si>
    <t>5100100000</t>
  </si>
  <si>
    <t>5000500000</t>
  </si>
  <si>
    <t>Информационное обеспечение малого и среднего предпринимательства</t>
  </si>
  <si>
    <t>5000600000</t>
  </si>
  <si>
    <t>5000700000</t>
  </si>
  <si>
    <t>5000800000</t>
  </si>
  <si>
    <t>5001000000</t>
  </si>
  <si>
    <t>5001200000</t>
  </si>
  <si>
    <t>5001300000</t>
  </si>
  <si>
    <t>5000900000</t>
  </si>
  <si>
    <t>243</t>
  </si>
  <si>
    <t>600</t>
  </si>
  <si>
    <t>633</t>
  </si>
  <si>
    <t>Чапаевский сельсовет</t>
  </si>
  <si>
    <t>630</t>
  </si>
  <si>
    <t>5000300000</t>
  </si>
  <si>
    <t xml:space="preserve">Предоставление субсидий бюджетным , автономным учреждениям и иным некоммерческим организациям </t>
  </si>
  <si>
    <t>Субсидии некоммерческим организациям (за исключением государтсвенных (муниципальных) учреждений</t>
  </si>
  <si>
    <t>Субсидии (гранты в форме субсидий), не подлежащие казначейскому сопровождению</t>
  </si>
  <si>
    <t>Коммунальное хозяйство</t>
  </si>
  <si>
    <t>Молодежная политика</t>
  </si>
  <si>
    <t>Физическая культура и спорт</t>
  </si>
  <si>
    <t>Основные мероприятия "Профилактика правонарушений правового и информационно-оргаизационного  характера"</t>
  </si>
  <si>
    <t>Основное мероприятие "Публикация информационных материалов по вопросам развития малого предпринимательства</t>
  </si>
  <si>
    <t xml:space="preserve">Ремонт и содержание дорог </t>
  </si>
  <si>
    <t xml:space="preserve"> Основное мероприятие "Уличное освещение "</t>
  </si>
  <si>
    <t>5000400000</t>
  </si>
  <si>
    <t>Содержание мест захоронения</t>
  </si>
  <si>
    <t>Основное мероприятие"Прочие мероприятия по благоустройству"</t>
  </si>
  <si>
    <t>Мероприятия по благоустройству муниципального образования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</si>
  <si>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</si>
  <si>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учета</t>
  </si>
  <si>
    <t xml:space="preserve"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 </t>
  </si>
  <si>
    <t>Реализация единой политики в сфере физической культуры и спорта</t>
  </si>
  <si>
    <t>50005S0410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</si>
  <si>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2020-2025гг"</t>
  </si>
  <si>
    <t>Муниципальная программа  "Профилактика правонарушений в муниципальном образовании Чапаевский сельсовет на 2020-2025 годы"</t>
  </si>
  <si>
    <t>Муниципальная программа "Развитие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</si>
  <si>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Распределение бюджетных ассигнований бюджета Чапаевского сельсовета Тюльганского района Оренбургской области на 2021 год и плановый период 2022-2023 гг по разделам и подразделам, целевым статьям и видам расходов классификации расходов бюджета</t>
  </si>
  <si>
    <t>2023</t>
  </si>
  <si>
    <t>РЗ</t>
  </si>
  <si>
    <t>ПР</t>
  </si>
  <si>
    <t>ЦСР</t>
  </si>
  <si>
    <t>ВР</t>
  </si>
  <si>
    <t>Основное мероприятие"Обеспечение функций главы МО"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</si>
  <si>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 гг"</t>
  </si>
  <si>
    <t>Основное мероприятие"Обеспечение функций местной администрации"</t>
  </si>
  <si>
    <t>5000200011</t>
  </si>
  <si>
    <t xml:space="preserve">Основное мероприятие "Передача полномочий порешению вопросов местного значения за счет межбюджетных трансфертов, предоставлемых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</si>
  <si>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5001400114</t>
  </si>
  <si>
    <t>5002000119</t>
  </si>
  <si>
    <t>5002700121</t>
  </si>
  <si>
    <t>Осуществление внешнего муниципального финансового контроля</t>
  </si>
  <si>
    <t>5001500115</t>
  </si>
  <si>
    <t>Резервный фонд местной администрации</t>
  </si>
  <si>
    <t>5000300012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</si>
  <si>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</si>
  <si>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5100100127</t>
  </si>
  <si>
    <t>Другие вопросы в области национальной безопасности и правоохранительной деятельности</t>
  </si>
  <si>
    <t>5200100000</t>
  </si>
  <si>
    <t>Поддержка добровольной народной дружины сельсовета</t>
  </si>
  <si>
    <t>5200100128</t>
  </si>
  <si>
    <t>5000400013</t>
  </si>
  <si>
    <t>5000500014</t>
  </si>
  <si>
    <t>Капитальный ремонт и ремонт автомобильных дорог общего пользования населенных пунктов</t>
  </si>
  <si>
    <t>Закупка товаров, работ, услуг в целях капитального ремонта государственного (муниципального) имущества</t>
  </si>
  <si>
    <t>5300100000</t>
  </si>
  <si>
    <t>5300100129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</si>
  <si>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</si>
  <si>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</si>
  <si>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 xml:space="preserve">Основное мероприятие "Подготовка документов для внесения сведений о границах в Единый государственный реестр </t>
  </si>
  <si>
    <t>5400200000</t>
  </si>
  <si>
    <t>Внесение сведений о границах территориальных зон в ЕГРН</t>
  </si>
  <si>
    <t>Основное мероприятие "Мероприятия в области коммунального хозяйства"</t>
  </si>
  <si>
    <t>5000600015</t>
  </si>
  <si>
    <t>5000700016</t>
  </si>
  <si>
    <t>5000800017</t>
  </si>
  <si>
    <t>5001000019</t>
  </si>
  <si>
    <t>5001200112</t>
  </si>
  <si>
    <t>Основное мероприятие "Мероприятия регионального проекта "Культурная среда""</t>
  </si>
  <si>
    <t>500А100000</t>
  </si>
  <si>
    <t>Государственная поддержка отрасли культуры</t>
  </si>
  <si>
    <t>500А155190</t>
  </si>
  <si>
    <t>Муниципальная программа"Социально-экономическое развитие территории МО на 2020-2025гг"</t>
  </si>
  <si>
    <t>5001300113</t>
  </si>
  <si>
    <t>5000900018</t>
  </si>
  <si>
    <t>247</t>
  </si>
  <si>
    <t>Закупка энергетических ресурсов</t>
  </si>
  <si>
    <t>5400200140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</si>
  <si>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</si>
  <si>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</si>
  <si>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831</t>
  </si>
  <si>
    <t>830</t>
  </si>
  <si>
    <t>50044L2990</t>
  </si>
  <si>
    <t>Основное мероприятие «Увековечение памяти погибших при защите Отечества на 2019-2024 годы»</t>
  </si>
  <si>
    <t>Реализация мероприятий федеральной целевой программы «Увековечение памяти погибших при защите Отечества на 2019-2024 годы»</t>
  </si>
  <si>
    <t>5004400000</t>
  </si>
  <si>
    <t>Приложение №5
к решению Совета депутатов
Чапаевского сельсовета
от 01.04.2021 №45-СД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</si>
</sst>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7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i/>
      <sz val="11"/>
      <name val="Times New Roman Cyr"/>
      <family val="0"/>
    </font>
    <font>
      <b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8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41.25390625" style="1" customWidth="1"/>
    <col min="2" max="2" width="3.25390625" style="1" bestFit="1" customWidth="1"/>
    <col min="3" max="3" width="3.875" style="1" bestFit="1" customWidth="1"/>
    <col min="4" max="4" width="11.625" style="1" bestFit="1" customWidth="1"/>
    <col min="5" max="5" width="4.00390625" style="1" bestFit="1" customWidth="1"/>
    <col min="6" max="6" width="9.625" style="1" bestFit="1" customWidth="1"/>
    <col min="7" max="7" width="9.625" style="3" customWidth="1"/>
    <col min="8" max="8" width="10.75390625" style="1" bestFit="1" customWidth="1"/>
    <col min="9" max="16384" width="9.125" style="1" customWidth="1"/>
  </cols>
  <sheetData>
    <row r="1" ht="15.75">
      <c r="A1" s="1" t="s">
        <v>57</v>
      </c>
    </row>
    <row r="2" spans="1:8" ht="15.75">
      <c r="A2" s="1" t="s">
        <v>57</v>
      </c>
      <c r="F2" s="43" t="s">
        <v>202</v>
      </c>
      <c r="G2" s="44"/>
      <c r="H2" s="44"/>
    </row>
    <row r="3" spans="3:8" ht="15.75">
      <c r="C3" s="5"/>
      <c r="D3" s="6"/>
      <c r="E3" s="6"/>
      <c r="F3" s="44"/>
      <c r="G3" s="44"/>
      <c r="H3" s="44"/>
    </row>
    <row r="4" spans="3:8" ht="15.75">
      <c r="C4" s="4"/>
      <c r="D4" s="6"/>
      <c r="F4" s="44"/>
      <c r="G4" s="44"/>
      <c r="H4" s="44"/>
    </row>
    <row r="5" spans="3:8" ht="15.75">
      <c r="C5" s="4"/>
      <c r="D5" s="6"/>
      <c r="F5" s="44"/>
      <c r="G5" s="44"/>
      <c r="H5" s="44"/>
    </row>
    <row r="6" spans="3:4" ht="15.75">
      <c r="C6" s="2"/>
      <c r="D6" s="6"/>
    </row>
    <row r="7" spans="3:6" ht="14.25" customHeight="1" hidden="1">
      <c r="C7" s="2"/>
      <c r="D7" s="2"/>
      <c r="E7" s="2"/>
      <c r="F7" s="2"/>
    </row>
    <row r="8" spans="3:6" ht="15.75" hidden="1">
      <c r="C8" s="2"/>
      <c r="D8" s="2"/>
      <c r="E8" s="2"/>
      <c r="F8" s="2"/>
    </row>
    <row r="9" spans="3:6" ht="15.75" hidden="1">
      <c r="C9" s="2"/>
      <c r="D9" s="2"/>
      <c r="E9" s="2"/>
      <c r="F9" s="2"/>
    </row>
    <row r="10" spans="1:8" ht="58.5" customHeight="1">
      <c r="A10" s="45" t="s">
        <v>143</v>
      </c>
      <c r="B10" s="45"/>
      <c r="C10" s="45"/>
      <c r="D10" s="45"/>
      <c r="E10" s="45"/>
      <c r="F10" s="45"/>
      <c r="G10" s="45"/>
      <c r="H10" s="45"/>
    </row>
    <row r="11" spans="1:8" ht="45" customHeight="1">
      <c r="A11" s="46" t="s">
        <v>19</v>
      </c>
      <c r="B11" s="46" t="s">
        <v>145</v>
      </c>
      <c r="C11" s="46" t="s">
        <v>146</v>
      </c>
      <c r="D11" s="46" t="s">
        <v>147</v>
      </c>
      <c r="E11" s="46" t="s">
        <v>148</v>
      </c>
      <c r="F11" s="7" t="s">
        <v>18</v>
      </c>
      <c r="G11" s="7" t="s">
        <v>18</v>
      </c>
      <c r="H11" s="7" t="s">
        <v>18</v>
      </c>
    </row>
    <row r="12" spans="1:8" ht="15.75">
      <c r="A12" s="46"/>
      <c r="B12" s="46"/>
      <c r="C12" s="46"/>
      <c r="D12" s="46"/>
      <c r="E12" s="46"/>
      <c r="F12" s="8" t="s">
        <v>82</v>
      </c>
      <c r="G12" s="8" t="s">
        <v>85</v>
      </c>
      <c r="H12" s="8" t="s">
        <v>144</v>
      </c>
    </row>
    <row r="13" spans="1:8" ht="15.75">
      <c r="A13" s="10" t="s">
        <v>118</v>
      </c>
      <c r="B13" s="10"/>
      <c r="C13" s="10"/>
      <c r="D13" s="10"/>
      <c r="E13" s="10"/>
      <c r="F13" s="39">
        <f>F14+F62+F74+F89+F120+F149+F156+F178</f>
        <v>7582.842000000001</v>
      </c>
      <c r="G13" s="39">
        <f>G14+G62+G74+G89+G120+G149+G156+G178</f>
        <v>7904.02</v>
      </c>
      <c r="H13" s="39">
        <f>H14+H62+H74+H89+H120+H149+H156+H178</f>
        <v>11602.109999999999</v>
      </c>
    </row>
    <row r="14" spans="1:8" ht="28.5">
      <c r="A14" s="9" t="s">
        <v>12</v>
      </c>
      <c r="B14" s="11" t="s">
        <v>0</v>
      </c>
      <c r="C14" s="11"/>
      <c r="D14" s="12"/>
      <c r="E14" s="12"/>
      <c r="F14" s="13">
        <f>F15+F23+F50+F56</f>
        <v>2067</v>
      </c>
      <c r="G14" s="13">
        <f>G15+G23+G50+G56</f>
        <v>1694.169</v>
      </c>
      <c r="H14" s="13">
        <f>H15+H23+H50+H56</f>
        <v>1209.959</v>
      </c>
    </row>
    <row r="15" spans="1:8" ht="42.75">
      <c r="A15" s="9" t="s">
        <v>9</v>
      </c>
      <c r="B15" s="11" t="s">
        <v>0</v>
      </c>
      <c r="C15" s="11" t="s">
        <v>1</v>
      </c>
      <c r="D15" s="14"/>
      <c r="E15" s="14"/>
      <c r="F15" s="13">
        <f>F16</f>
        <v>573.3</v>
      </c>
      <c r="G15" s="13">
        <f aca="true" t="shared" si="0" ref="G15:H19">G16</f>
        <v>573.3</v>
      </c>
      <c r="H15" s="13">
        <f t="shared" si="0"/>
        <v>403.3</v>
      </c>
    </row>
    <row r="16" spans="1:8" ht="75">
      <c r="A16" s="15" t="s">
        <v>140</v>
      </c>
      <c r="B16" s="12" t="s">
        <v>0</v>
      </c>
      <c r="C16" s="12" t="s">
        <v>1</v>
      </c>
      <c r="D16" s="12" t="s">
        <v>86</v>
      </c>
      <c r="E16" s="12"/>
      <c r="F16" s="16">
        <f>F17</f>
        <v>573.3</v>
      </c>
      <c r="G16" s="16">
        <f t="shared" si="0"/>
        <v>573.3</v>
      </c>
      <c r="H16" s="16">
        <f t="shared" si="0"/>
        <v>403.3</v>
      </c>
    </row>
    <row r="17" spans="1:8" ht="30">
      <c r="A17" s="17" t="s">
        <v>149</v>
      </c>
      <c r="B17" s="12" t="s">
        <v>0</v>
      </c>
      <c r="C17" s="12" t="s">
        <v>1</v>
      </c>
      <c r="D17" s="12" t="s">
        <v>87</v>
      </c>
      <c r="E17" s="14"/>
      <c r="F17" s="16">
        <f>F18</f>
        <v>573.3</v>
      </c>
      <c r="G17" s="16">
        <f t="shared" si="0"/>
        <v>573.3</v>
      </c>
      <c r="H17" s="16">
        <f t="shared" si="0"/>
        <v>403.3</v>
      </c>
    </row>
    <row r="18" spans="1:8" ht="15.75">
      <c r="A18" s="15" t="s">
        <v>10</v>
      </c>
      <c r="B18" s="12" t="s">
        <v>0</v>
      </c>
      <c r="C18" s="12" t="s">
        <v>1</v>
      </c>
      <c r="D18" s="12" t="s">
        <v>88</v>
      </c>
      <c r="E18" s="12"/>
      <c r="F18" s="16">
        <f>F19</f>
        <v>573.3</v>
      </c>
      <c r="G18" s="16">
        <f t="shared" si="0"/>
        <v>573.3</v>
      </c>
      <c r="H18" s="16">
        <f t="shared" si="0"/>
        <v>403.3</v>
      </c>
    </row>
    <row r="19" spans="1:8" ht="105">
      <c r="A19" s="18" t="s">
        <v>43</v>
      </c>
      <c r="B19" s="14" t="s">
        <v>0</v>
      </c>
      <c r="C19" s="14" t="s">
        <v>1</v>
      </c>
      <c r="D19" s="14" t="s">
        <v>88</v>
      </c>
      <c r="E19" s="14" t="s">
        <v>34</v>
      </c>
      <c r="F19" s="16">
        <f>F20</f>
        <v>573.3</v>
      </c>
      <c r="G19" s="16">
        <f t="shared" si="0"/>
        <v>573.3</v>
      </c>
      <c r="H19" s="16">
        <f t="shared" si="0"/>
        <v>403.3</v>
      </c>
    </row>
    <row r="20" spans="1:8" ht="30">
      <c r="A20" s="17" t="s">
        <v>44</v>
      </c>
      <c r="B20" s="14" t="s">
        <v>0</v>
      </c>
      <c r="C20" s="14" t="s">
        <v>1</v>
      </c>
      <c r="D20" s="14" t="s">
        <v>88</v>
      </c>
      <c r="E20" s="14" t="s">
        <v>35</v>
      </c>
      <c r="F20" s="16">
        <f>F21+F22</f>
        <v>573.3</v>
      </c>
      <c r="G20" s="16">
        <f>G21+G22</f>
        <v>573.3</v>
      </c>
      <c r="H20" s="16">
        <f>H21+H22</f>
        <v>403.3</v>
      </c>
    </row>
    <row r="21" spans="1:8" ht="45">
      <c r="A21" s="19" t="s">
        <v>45</v>
      </c>
      <c r="B21" s="14" t="s">
        <v>0</v>
      </c>
      <c r="C21" s="14" t="s">
        <v>1</v>
      </c>
      <c r="D21" s="14" t="s">
        <v>88</v>
      </c>
      <c r="E21" s="14" t="s">
        <v>26</v>
      </c>
      <c r="F21" s="16">
        <v>440.3</v>
      </c>
      <c r="G21" s="16">
        <v>440.3</v>
      </c>
      <c r="H21" s="16">
        <v>320.3</v>
      </c>
    </row>
    <row r="22" spans="1:8" ht="60">
      <c r="A22" s="19" t="s">
        <v>81</v>
      </c>
      <c r="B22" s="14" t="s">
        <v>0</v>
      </c>
      <c r="C22" s="14" t="s">
        <v>1</v>
      </c>
      <c r="D22" s="14" t="s">
        <v>88</v>
      </c>
      <c r="E22" s="14" t="s">
        <v>80</v>
      </c>
      <c r="F22" s="16">
        <v>133</v>
      </c>
      <c r="G22" s="16">
        <v>133</v>
      </c>
      <c r="H22" s="16">
        <f>133-50</f>
        <v>83</v>
      </c>
    </row>
    <row r="23" spans="1:8" ht="57">
      <c r="A23" s="9" t="s">
        <v>11</v>
      </c>
      <c r="B23" s="11" t="s">
        <v>0</v>
      </c>
      <c r="C23" s="11" t="s">
        <v>2</v>
      </c>
      <c r="D23" s="14"/>
      <c r="E23" s="14"/>
      <c r="F23" s="13">
        <f>F24</f>
        <v>1449.9</v>
      </c>
      <c r="G23" s="13">
        <f>G24</f>
        <v>1077.0690000000002</v>
      </c>
      <c r="H23" s="13">
        <f>H24</f>
        <v>762.859</v>
      </c>
    </row>
    <row r="24" spans="1:8" ht="75">
      <c r="A24" s="15" t="s">
        <v>150</v>
      </c>
      <c r="B24" s="12" t="s">
        <v>0</v>
      </c>
      <c r="C24" s="12" t="s">
        <v>2</v>
      </c>
      <c r="D24" s="14" t="s">
        <v>86</v>
      </c>
      <c r="E24" s="14"/>
      <c r="F24" s="16">
        <f>F25+F38+F42+F46</f>
        <v>1449.9</v>
      </c>
      <c r="G24" s="16">
        <f>G25+G38+G42+G46</f>
        <v>1077.0690000000002</v>
      </c>
      <c r="H24" s="16">
        <f>H25+H38+H42+H46</f>
        <v>762.859</v>
      </c>
    </row>
    <row r="25" spans="1:8" ht="30">
      <c r="A25" s="17" t="s">
        <v>151</v>
      </c>
      <c r="B25" s="12" t="s">
        <v>0</v>
      </c>
      <c r="C25" s="12" t="s">
        <v>2</v>
      </c>
      <c r="D25" s="14" t="s">
        <v>89</v>
      </c>
      <c r="E25" s="14"/>
      <c r="F25" s="16">
        <f>F26</f>
        <v>1375.25</v>
      </c>
      <c r="G25" s="16">
        <f>G26</f>
        <v>987.419</v>
      </c>
      <c r="H25" s="16">
        <f>H26</f>
        <v>688.209</v>
      </c>
    </row>
    <row r="26" spans="1:8" ht="15.75">
      <c r="A26" s="20" t="s">
        <v>4</v>
      </c>
      <c r="B26" s="12" t="s">
        <v>0</v>
      </c>
      <c r="C26" s="12" t="s">
        <v>2</v>
      </c>
      <c r="D26" s="14" t="s">
        <v>152</v>
      </c>
      <c r="E26" s="14"/>
      <c r="F26" s="16">
        <f>F27+F31+F35</f>
        <v>1375.25</v>
      </c>
      <c r="G26" s="16">
        <f>G27+G31+G35</f>
        <v>987.419</v>
      </c>
      <c r="H26" s="16">
        <f>H27+H31+H35</f>
        <v>688.209</v>
      </c>
    </row>
    <row r="27" spans="1:8" ht="105">
      <c r="A27" s="18" t="s">
        <v>43</v>
      </c>
      <c r="B27" s="12" t="s">
        <v>0</v>
      </c>
      <c r="C27" s="12" t="s">
        <v>2</v>
      </c>
      <c r="D27" s="14" t="s">
        <v>152</v>
      </c>
      <c r="E27" s="14" t="s">
        <v>34</v>
      </c>
      <c r="F27" s="16">
        <f>F28</f>
        <v>914.2</v>
      </c>
      <c r="G27" s="16">
        <f>G28</f>
        <v>776.819</v>
      </c>
      <c r="H27" s="16">
        <f>H28</f>
        <v>670.809</v>
      </c>
    </row>
    <row r="28" spans="1:8" ht="30">
      <c r="A28" s="17" t="s">
        <v>44</v>
      </c>
      <c r="B28" s="12" t="s">
        <v>0</v>
      </c>
      <c r="C28" s="12" t="s">
        <v>2</v>
      </c>
      <c r="D28" s="14" t="s">
        <v>152</v>
      </c>
      <c r="E28" s="14" t="s">
        <v>35</v>
      </c>
      <c r="F28" s="16">
        <f>F29+F30</f>
        <v>914.2</v>
      </c>
      <c r="G28" s="16">
        <f>G29+G30</f>
        <v>776.819</v>
      </c>
      <c r="H28" s="16">
        <f>H29+H30</f>
        <v>670.809</v>
      </c>
    </row>
    <row r="29" spans="1:8" ht="45">
      <c r="A29" s="19" t="s">
        <v>45</v>
      </c>
      <c r="B29" s="12" t="s">
        <v>0</v>
      </c>
      <c r="C29" s="12" t="s">
        <v>2</v>
      </c>
      <c r="D29" s="14" t="s">
        <v>152</v>
      </c>
      <c r="E29" s="14" t="s">
        <v>26</v>
      </c>
      <c r="F29" s="16">
        <v>702.1</v>
      </c>
      <c r="G29" s="16">
        <v>600</v>
      </c>
      <c r="H29" s="16">
        <f>600-56</f>
        <v>544</v>
      </c>
    </row>
    <row r="30" spans="1:8" ht="60">
      <c r="A30" s="19" t="s">
        <v>81</v>
      </c>
      <c r="B30" s="12" t="s">
        <v>0</v>
      </c>
      <c r="C30" s="12" t="s">
        <v>2</v>
      </c>
      <c r="D30" s="14" t="s">
        <v>152</v>
      </c>
      <c r="E30" s="14" t="s">
        <v>80</v>
      </c>
      <c r="F30" s="16">
        <v>212.1</v>
      </c>
      <c r="G30" s="16">
        <v>176.819</v>
      </c>
      <c r="H30" s="16">
        <f>176.819-50.01</f>
        <v>126.809</v>
      </c>
    </row>
    <row r="31" spans="1:8" ht="30">
      <c r="A31" s="17" t="s">
        <v>46</v>
      </c>
      <c r="B31" s="14" t="s">
        <v>0</v>
      </c>
      <c r="C31" s="14" t="s">
        <v>2</v>
      </c>
      <c r="D31" s="14" t="s">
        <v>152</v>
      </c>
      <c r="E31" s="14" t="s">
        <v>36</v>
      </c>
      <c r="F31" s="16">
        <f>F32</f>
        <v>456.05</v>
      </c>
      <c r="G31" s="16">
        <f>G32</f>
        <v>210.60000000000002</v>
      </c>
      <c r="H31" s="16">
        <f>H32</f>
        <v>17.4</v>
      </c>
    </row>
    <row r="32" spans="1:8" ht="45">
      <c r="A32" s="17" t="s">
        <v>47</v>
      </c>
      <c r="B32" s="14" t="s">
        <v>0</v>
      </c>
      <c r="C32" s="14" t="s">
        <v>2</v>
      </c>
      <c r="D32" s="14" t="s">
        <v>152</v>
      </c>
      <c r="E32" s="14" t="s">
        <v>37</v>
      </c>
      <c r="F32" s="16">
        <f>F34+F33</f>
        <v>456.05</v>
      </c>
      <c r="G32" s="16">
        <f>G34+G33</f>
        <v>210.60000000000002</v>
      </c>
      <c r="H32" s="16">
        <f>H34+H33</f>
        <v>17.4</v>
      </c>
    </row>
    <row r="33" spans="1:8" ht="45">
      <c r="A33" s="17" t="s">
        <v>62</v>
      </c>
      <c r="B33" s="14" t="s">
        <v>0</v>
      </c>
      <c r="C33" s="14" t="s">
        <v>2</v>
      </c>
      <c r="D33" s="14" t="s">
        <v>152</v>
      </c>
      <c r="E33" s="14" t="s">
        <v>51</v>
      </c>
      <c r="F33" s="16">
        <f>88+51.719+50-16.869-51.8</f>
        <v>121.05</v>
      </c>
      <c r="G33" s="16">
        <f>68+34.2</f>
        <v>102.2</v>
      </c>
      <c r="H33" s="16">
        <v>10</v>
      </c>
    </row>
    <row r="34" spans="1:8" ht="30">
      <c r="A34" s="17" t="s">
        <v>46</v>
      </c>
      <c r="B34" s="14" t="s">
        <v>0</v>
      </c>
      <c r="C34" s="14" t="s">
        <v>2</v>
      </c>
      <c r="D34" s="14" t="s">
        <v>152</v>
      </c>
      <c r="E34" s="14" t="s">
        <v>28</v>
      </c>
      <c r="F34" s="16">
        <f>253+90-8</f>
        <v>335</v>
      </c>
      <c r="G34" s="16">
        <f>50+60-0.6-1</f>
        <v>108.4</v>
      </c>
      <c r="H34" s="16">
        <f>10-2.6</f>
        <v>7.4</v>
      </c>
    </row>
    <row r="35" spans="1:8" ht="15.75">
      <c r="A35" s="17" t="s">
        <v>40</v>
      </c>
      <c r="B35" s="14" t="s">
        <v>0</v>
      </c>
      <c r="C35" s="14" t="s">
        <v>2</v>
      </c>
      <c r="D35" s="14" t="s">
        <v>152</v>
      </c>
      <c r="E35" s="14" t="s">
        <v>38</v>
      </c>
      <c r="F35" s="16">
        <f aca="true" t="shared" si="1" ref="F35:H36">F36</f>
        <v>5</v>
      </c>
      <c r="G35" s="16">
        <f t="shared" si="1"/>
        <v>0</v>
      </c>
      <c r="H35" s="16">
        <f t="shared" si="1"/>
        <v>0</v>
      </c>
    </row>
    <row r="36" spans="1:8" ht="15.75">
      <c r="A36" s="17" t="s">
        <v>49</v>
      </c>
      <c r="B36" s="14" t="s">
        <v>0</v>
      </c>
      <c r="C36" s="14" t="s">
        <v>2</v>
      </c>
      <c r="D36" s="14" t="s">
        <v>152</v>
      </c>
      <c r="E36" s="14" t="s">
        <v>39</v>
      </c>
      <c r="F36" s="16">
        <f t="shared" si="1"/>
        <v>5</v>
      </c>
      <c r="G36" s="16">
        <f t="shared" si="1"/>
        <v>0</v>
      </c>
      <c r="H36" s="16">
        <f t="shared" si="1"/>
        <v>0</v>
      </c>
    </row>
    <row r="37" spans="1:8" ht="15.75">
      <c r="A37" s="17" t="s">
        <v>63</v>
      </c>
      <c r="B37" s="14" t="s">
        <v>0</v>
      </c>
      <c r="C37" s="14" t="s">
        <v>2</v>
      </c>
      <c r="D37" s="14" t="s">
        <v>152</v>
      </c>
      <c r="E37" s="14" t="s">
        <v>58</v>
      </c>
      <c r="F37" s="16">
        <v>5</v>
      </c>
      <c r="G37" s="16">
        <v>0</v>
      </c>
      <c r="H37" s="16">
        <v>0</v>
      </c>
    </row>
    <row r="38" spans="1:8" ht="120">
      <c r="A38" s="15" t="s">
        <v>153</v>
      </c>
      <c r="B38" s="14" t="s">
        <v>0</v>
      </c>
      <c r="C38" s="14" t="s">
        <v>2</v>
      </c>
      <c r="D38" s="14" t="s">
        <v>90</v>
      </c>
      <c r="E38" s="14"/>
      <c r="F38" s="16">
        <f>F39</f>
        <v>34.2</v>
      </c>
      <c r="G38" s="16">
        <f aca="true" t="shared" si="2" ref="G38:H40">G39</f>
        <v>34.2</v>
      </c>
      <c r="H38" s="16">
        <f t="shared" si="2"/>
        <v>34.2</v>
      </c>
    </row>
    <row r="39" spans="1:8" ht="105">
      <c r="A39" s="20" t="s">
        <v>91</v>
      </c>
      <c r="B39" s="14" t="s">
        <v>0</v>
      </c>
      <c r="C39" s="14" t="s">
        <v>2</v>
      </c>
      <c r="D39" s="14" t="s">
        <v>154</v>
      </c>
      <c r="E39" s="14"/>
      <c r="F39" s="16">
        <f>F40</f>
        <v>34.2</v>
      </c>
      <c r="G39" s="16">
        <f t="shared" si="2"/>
        <v>34.2</v>
      </c>
      <c r="H39" s="16">
        <f t="shared" si="2"/>
        <v>34.2</v>
      </c>
    </row>
    <row r="40" spans="1:8" ht="15.75">
      <c r="A40" s="17" t="s">
        <v>41</v>
      </c>
      <c r="B40" s="12" t="s">
        <v>0</v>
      </c>
      <c r="C40" s="12" t="s">
        <v>2</v>
      </c>
      <c r="D40" s="14" t="s">
        <v>154</v>
      </c>
      <c r="E40" s="12" t="s">
        <v>42</v>
      </c>
      <c r="F40" s="16">
        <f>F41</f>
        <v>34.2</v>
      </c>
      <c r="G40" s="16">
        <f t="shared" si="2"/>
        <v>34.2</v>
      </c>
      <c r="H40" s="16">
        <f t="shared" si="2"/>
        <v>34.2</v>
      </c>
    </row>
    <row r="41" spans="1:8" ht="15.75">
      <c r="A41" s="19" t="s">
        <v>14</v>
      </c>
      <c r="B41" s="14" t="s">
        <v>0</v>
      </c>
      <c r="C41" s="14" t="s">
        <v>2</v>
      </c>
      <c r="D41" s="14" t="s">
        <v>154</v>
      </c>
      <c r="E41" s="14" t="s">
        <v>27</v>
      </c>
      <c r="F41" s="16">
        <v>34.2</v>
      </c>
      <c r="G41" s="16">
        <v>34.2</v>
      </c>
      <c r="H41" s="16">
        <v>34.2</v>
      </c>
    </row>
    <row r="42" spans="1:8" ht="105">
      <c r="A42" s="15" t="s">
        <v>92</v>
      </c>
      <c r="B42" s="12" t="s">
        <v>0</v>
      </c>
      <c r="C42" s="12" t="s">
        <v>2</v>
      </c>
      <c r="D42" s="12" t="s">
        <v>93</v>
      </c>
      <c r="E42" s="12"/>
      <c r="F42" s="16">
        <v>0</v>
      </c>
      <c r="G42" s="16">
        <v>15</v>
      </c>
      <c r="H42" s="16">
        <v>0</v>
      </c>
    </row>
    <row r="43" spans="1:8" ht="30">
      <c r="A43" s="15" t="s">
        <v>94</v>
      </c>
      <c r="B43" s="12" t="s">
        <v>0</v>
      </c>
      <c r="C43" s="12" t="s">
        <v>2</v>
      </c>
      <c r="D43" s="12" t="s">
        <v>155</v>
      </c>
      <c r="E43" s="12"/>
      <c r="F43" s="16">
        <v>0</v>
      </c>
      <c r="G43" s="16">
        <v>15</v>
      </c>
      <c r="H43" s="16">
        <v>0</v>
      </c>
    </row>
    <row r="44" spans="1:8" ht="15.75">
      <c r="A44" s="15" t="s">
        <v>41</v>
      </c>
      <c r="B44" s="12" t="s">
        <v>0</v>
      </c>
      <c r="C44" s="12" t="s">
        <v>2</v>
      </c>
      <c r="D44" s="12" t="s">
        <v>155</v>
      </c>
      <c r="E44" s="12" t="s">
        <v>42</v>
      </c>
      <c r="F44" s="16">
        <v>0</v>
      </c>
      <c r="G44" s="16">
        <v>15</v>
      </c>
      <c r="H44" s="16">
        <v>0</v>
      </c>
    </row>
    <row r="45" spans="1:8" ht="15.75">
      <c r="A45" s="15" t="s">
        <v>14</v>
      </c>
      <c r="B45" s="12" t="s">
        <v>0</v>
      </c>
      <c r="C45" s="12" t="s">
        <v>2</v>
      </c>
      <c r="D45" s="12" t="s">
        <v>155</v>
      </c>
      <c r="E45" s="12" t="s">
        <v>27</v>
      </c>
      <c r="F45" s="16">
        <v>0</v>
      </c>
      <c r="G45" s="16">
        <v>15</v>
      </c>
      <c r="H45" s="16">
        <v>0</v>
      </c>
    </row>
    <row r="46" spans="1:8" ht="120">
      <c r="A46" s="19" t="s">
        <v>95</v>
      </c>
      <c r="B46" s="14" t="s">
        <v>0</v>
      </c>
      <c r="C46" s="14" t="s">
        <v>2</v>
      </c>
      <c r="D46" s="14" t="s">
        <v>96</v>
      </c>
      <c r="E46" s="14"/>
      <c r="F46" s="16">
        <f>F47</f>
        <v>40.45</v>
      </c>
      <c r="G46" s="16">
        <f aca="true" t="shared" si="3" ref="G46:H48">G47</f>
        <v>40.45</v>
      </c>
      <c r="H46" s="16">
        <f t="shared" si="3"/>
        <v>40.45</v>
      </c>
    </row>
    <row r="47" spans="1:8" ht="30">
      <c r="A47" s="19" t="s">
        <v>97</v>
      </c>
      <c r="B47" s="14" t="s">
        <v>0</v>
      </c>
      <c r="C47" s="14" t="s">
        <v>2</v>
      </c>
      <c r="D47" s="14" t="s">
        <v>156</v>
      </c>
      <c r="E47" s="14"/>
      <c r="F47" s="16">
        <f>F48</f>
        <v>40.45</v>
      </c>
      <c r="G47" s="16">
        <f t="shared" si="3"/>
        <v>40.45</v>
      </c>
      <c r="H47" s="16">
        <f t="shared" si="3"/>
        <v>40.45</v>
      </c>
    </row>
    <row r="48" spans="1:8" ht="15.75">
      <c r="A48" s="19" t="s">
        <v>41</v>
      </c>
      <c r="B48" s="14" t="s">
        <v>0</v>
      </c>
      <c r="C48" s="14" t="s">
        <v>2</v>
      </c>
      <c r="D48" s="14" t="s">
        <v>156</v>
      </c>
      <c r="E48" s="14" t="s">
        <v>42</v>
      </c>
      <c r="F48" s="16">
        <f>F49</f>
        <v>40.45</v>
      </c>
      <c r="G48" s="16">
        <f t="shared" si="3"/>
        <v>40.45</v>
      </c>
      <c r="H48" s="16">
        <f t="shared" si="3"/>
        <v>40.45</v>
      </c>
    </row>
    <row r="49" spans="1:8" ht="15.75">
      <c r="A49" s="19" t="s">
        <v>14</v>
      </c>
      <c r="B49" s="14" t="s">
        <v>0</v>
      </c>
      <c r="C49" s="14" t="s">
        <v>2</v>
      </c>
      <c r="D49" s="14" t="s">
        <v>156</v>
      </c>
      <c r="E49" s="14" t="s">
        <v>27</v>
      </c>
      <c r="F49" s="16">
        <v>40.45</v>
      </c>
      <c r="G49" s="16">
        <v>40.45</v>
      </c>
      <c r="H49" s="16">
        <v>40.45</v>
      </c>
    </row>
    <row r="50" spans="1:8" ht="57">
      <c r="A50" s="9" t="s">
        <v>64</v>
      </c>
      <c r="B50" s="11" t="s">
        <v>0</v>
      </c>
      <c r="C50" s="11" t="s">
        <v>53</v>
      </c>
      <c r="D50" s="11"/>
      <c r="E50" s="11"/>
      <c r="F50" s="13">
        <f>F51</f>
        <v>38.8</v>
      </c>
      <c r="G50" s="13">
        <f aca="true" t="shared" si="4" ref="G50:H54">G51</f>
        <v>38.8</v>
      </c>
      <c r="H50" s="13">
        <f t="shared" si="4"/>
        <v>38.8</v>
      </c>
    </row>
    <row r="51" spans="1:8" ht="75">
      <c r="A51" s="15" t="s">
        <v>140</v>
      </c>
      <c r="B51" s="12" t="s">
        <v>0</v>
      </c>
      <c r="C51" s="12" t="s">
        <v>53</v>
      </c>
      <c r="D51" s="12" t="s">
        <v>86</v>
      </c>
      <c r="E51" s="12"/>
      <c r="F51" s="16">
        <f>F52</f>
        <v>38.8</v>
      </c>
      <c r="G51" s="16">
        <f t="shared" si="4"/>
        <v>38.8</v>
      </c>
      <c r="H51" s="16">
        <f t="shared" si="4"/>
        <v>38.8</v>
      </c>
    </row>
    <row r="52" spans="1:8" ht="105">
      <c r="A52" s="19" t="s">
        <v>99</v>
      </c>
      <c r="B52" s="14" t="s">
        <v>0</v>
      </c>
      <c r="C52" s="14" t="s">
        <v>53</v>
      </c>
      <c r="D52" s="14" t="s">
        <v>98</v>
      </c>
      <c r="E52" s="14"/>
      <c r="F52" s="16">
        <f>F53</f>
        <v>38.8</v>
      </c>
      <c r="G52" s="16">
        <f t="shared" si="4"/>
        <v>38.8</v>
      </c>
      <c r="H52" s="16">
        <f t="shared" si="4"/>
        <v>38.8</v>
      </c>
    </row>
    <row r="53" spans="1:8" ht="30">
      <c r="A53" s="19" t="s">
        <v>157</v>
      </c>
      <c r="B53" s="14" t="s">
        <v>0</v>
      </c>
      <c r="C53" s="14" t="s">
        <v>53</v>
      </c>
      <c r="D53" s="14" t="s">
        <v>158</v>
      </c>
      <c r="E53" s="14"/>
      <c r="F53" s="16">
        <f>F54</f>
        <v>38.8</v>
      </c>
      <c r="G53" s="16">
        <f t="shared" si="4"/>
        <v>38.8</v>
      </c>
      <c r="H53" s="16">
        <f t="shared" si="4"/>
        <v>38.8</v>
      </c>
    </row>
    <row r="54" spans="1:8" ht="15.75">
      <c r="A54" s="17" t="s">
        <v>41</v>
      </c>
      <c r="B54" s="14" t="s">
        <v>0</v>
      </c>
      <c r="C54" s="14" t="s">
        <v>53</v>
      </c>
      <c r="D54" s="14" t="s">
        <v>158</v>
      </c>
      <c r="E54" s="14" t="s">
        <v>42</v>
      </c>
      <c r="F54" s="16">
        <f>F55</f>
        <v>38.8</v>
      </c>
      <c r="G54" s="16">
        <f t="shared" si="4"/>
        <v>38.8</v>
      </c>
      <c r="H54" s="16">
        <f t="shared" si="4"/>
        <v>38.8</v>
      </c>
    </row>
    <row r="55" spans="1:8" ht="15.75">
      <c r="A55" s="19" t="s">
        <v>14</v>
      </c>
      <c r="B55" s="14" t="s">
        <v>0</v>
      </c>
      <c r="C55" s="14" t="s">
        <v>53</v>
      </c>
      <c r="D55" s="14" t="s">
        <v>158</v>
      </c>
      <c r="E55" s="14" t="s">
        <v>27</v>
      </c>
      <c r="F55" s="16">
        <v>38.8</v>
      </c>
      <c r="G55" s="16">
        <v>38.8</v>
      </c>
      <c r="H55" s="16">
        <v>38.8</v>
      </c>
    </row>
    <row r="56" spans="1:8" ht="15.75">
      <c r="A56" s="9" t="s">
        <v>25</v>
      </c>
      <c r="B56" s="11" t="s">
        <v>0</v>
      </c>
      <c r="C56" s="11" t="s">
        <v>5</v>
      </c>
      <c r="D56" s="14"/>
      <c r="E56" s="14"/>
      <c r="F56" s="13">
        <f>F57</f>
        <v>5</v>
      </c>
      <c r="G56" s="13">
        <f aca="true" t="shared" si="5" ref="G56:H60">G57</f>
        <v>5</v>
      </c>
      <c r="H56" s="13">
        <f t="shared" si="5"/>
        <v>5</v>
      </c>
    </row>
    <row r="57" spans="1:8" ht="75">
      <c r="A57" s="15" t="s">
        <v>140</v>
      </c>
      <c r="B57" s="12" t="s">
        <v>0</v>
      </c>
      <c r="C57" s="12" t="s">
        <v>5</v>
      </c>
      <c r="D57" s="12" t="s">
        <v>86</v>
      </c>
      <c r="E57" s="11"/>
      <c r="F57" s="16">
        <f>F58</f>
        <v>5</v>
      </c>
      <c r="G57" s="16">
        <f t="shared" si="5"/>
        <v>5</v>
      </c>
      <c r="H57" s="16">
        <f t="shared" si="5"/>
        <v>5</v>
      </c>
    </row>
    <row r="58" spans="1:8" ht="15.75">
      <c r="A58" s="15" t="s">
        <v>100</v>
      </c>
      <c r="B58" s="12" t="s">
        <v>0</v>
      </c>
      <c r="C58" s="12" t="s">
        <v>5</v>
      </c>
      <c r="D58" s="12" t="s">
        <v>120</v>
      </c>
      <c r="E58" s="12"/>
      <c r="F58" s="16">
        <f>F59</f>
        <v>5</v>
      </c>
      <c r="G58" s="16">
        <f t="shared" si="5"/>
        <v>5</v>
      </c>
      <c r="H58" s="16">
        <f t="shared" si="5"/>
        <v>5</v>
      </c>
    </row>
    <row r="59" spans="1:8" ht="15.75">
      <c r="A59" s="15" t="s">
        <v>159</v>
      </c>
      <c r="B59" s="12" t="s">
        <v>0</v>
      </c>
      <c r="C59" s="12" t="s">
        <v>5</v>
      </c>
      <c r="D59" s="12" t="s">
        <v>160</v>
      </c>
      <c r="E59" s="12"/>
      <c r="F59" s="16">
        <f>F60</f>
        <v>5</v>
      </c>
      <c r="G59" s="16">
        <f t="shared" si="5"/>
        <v>5</v>
      </c>
      <c r="H59" s="16">
        <f t="shared" si="5"/>
        <v>5</v>
      </c>
    </row>
    <row r="60" spans="1:8" ht="15.75">
      <c r="A60" s="17" t="s">
        <v>40</v>
      </c>
      <c r="B60" s="14" t="s">
        <v>0</v>
      </c>
      <c r="C60" s="14" t="s">
        <v>5</v>
      </c>
      <c r="D60" s="12" t="s">
        <v>160</v>
      </c>
      <c r="E60" s="14" t="s">
        <v>38</v>
      </c>
      <c r="F60" s="16">
        <f>F61</f>
        <v>5</v>
      </c>
      <c r="G60" s="16">
        <f t="shared" si="5"/>
        <v>5</v>
      </c>
      <c r="H60" s="16">
        <f t="shared" si="5"/>
        <v>5</v>
      </c>
    </row>
    <row r="61" spans="1:8" ht="15.75">
      <c r="A61" s="15" t="s">
        <v>30</v>
      </c>
      <c r="B61" s="14" t="s">
        <v>0</v>
      </c>
      <c r="C61" s="14" t="s">
        <v>5</v>
      </c>
      <c r="D61" s="12" t="s">
        <v>160</v>
      </c>
      <c r="E61" s="14" t="s">
        <v>29</v>
      </c>
      <c r="F61" s="16">
        <v>5</v>
      </c>
      <c r="G61" s="16">
        <v>5</v>
      </c>
      <c r="H61" s="16">
        <v>5</v>
      </c>
    </row>
    <row r="62" spans="1:8" ht="15.75">
      <c r="A62" s="21" t="s">
        <v>56</v>
      </c>
      <c r="B62" s="11" t="s">
        <v>1</v>
      </c>
      <c r="C62" s="11"/>
      <c r="D62" s="12"/>
      <c r="E62" s="12"/>
      <c r="F62" s="13">
        <f>F63</f>
        <v>102</v>
      </c>
      <c r="G62" s="13">
        <f>G63</f>
        <v>103</v>
      </c>
      <c r="H62" s="13">
        <f>H63</f>
        <v>107.1</v>
      </c>
    </row>
    <row r="63" spans="1:8" ht="28.5">
      <c r="A63" s="21" t="s">
        <v>54</v>
      </c>
      <c r="B63" s="11" t="s">
        <v>1</v>
      </c>
      <c r="C63" s="11" t="s">
        <v>7</v>
      </c>
      <c r="D63" s="12"/>
      <c r="E63" s="12"/>
      <c r="F63" s="13">
        <f>F64</f>
        <v>102</v>
      </c>
      <c r="G63" s="13">
        <f aca="true" t="shared" si="6" ref="G63:H65">G64</f>
        <v>103</v>
      </c>
      <c r="H63" s="13">
        <f t="shared" si="6"/>
        <v>107.1</v>
      </c>
    </row>
    <row r="64" spans="1:8" ht="75">
      <c r="A64" s="15" t="s">
        <v>140</v>
      </c>
      <c r="B64" s="12" t="s">
        <v>1</v>
      </c>
      <c r="C64" s="12" t="s">
        <v>7</v>
      </c>
      <c r="D64" s="12" t="s">
        <v>86</v>
      </c>
      <c r="E64" s="12"/>
      <c r="F64" s="16">
        <f>F65</f>
        <v>102</v>
      </c>
      <c r="G64" s="16">
        <f t="shared" si="6"/>
        <v>103</v>
      </c>
      <c r="H64" s="16">
        <f t="shared" si="6"/>
        <v>107.1</v>
      </c>
    </row>
    <row r="65" spans="1:8" ht="60">
      <c r="A65" s="22" t="s">
        <v>83</v>
      </c>
      <c r="B65" s="12" t="s">
        <v>1</v>
      </c>
      <c r="C65" s="12" t="s">
        <v>7</v>
      </c>
      <c r="D65" s="12" t="s">
        <v>101</v>
      </c>
      <c r="E65" s="12"/>
      <c r="F65" s="16">
        <f>F66</f>
        <v>102</v>
      </c>
      <c r="G65" s="16">
        <f t="shared" si="6"/>
        <v>103</v>
      </c>
      <c r="H65" s="16">
        <f t="shared" si="6"/>
        <v>107.1</v>
      </c>
    </row>
    <row r="66" spans="1:8" ht="45">
      <c r="A66" s="22" t="s">
        <v>65</v>
      </c>
      <c r="B66" s="12" t="s">
        <v>1</v>
      </c>
      <c r="C66" s="12" t="s">
        <v>7</v>
      </c>
      <c r="D66" s="12" t="s">
        <v>102</v>
      </c>
      <c r="E66" s="12"/>
      <c r="F66" s="16">
        <f>F67+F71</f>
        <v>102</v>
      </c>
      <c r="G66" s="16">
        <f>G67+G71</f>
        <v>103</v>
      </c>
      <c r="H66" s="16">
        <f>H67+H71</f>
        <v>107.1</v>
      </c>
    </row>
    <row r="67" spans="1:8" ht="105">
      <c r="A67" s="18" t="s">
        <v>43</v>
      </c>
      <c r="B67" s="12" t="s">
        <v>1</v>
      </c>
      <c r="C67" s="12" t="s">
        <v>7</v>
      </c>
      <c r="D67" s="12" t="s">
        <v>102</v>
      </c>
      <c r="E67" s="12" t="s">
        <v>34</v>
      </c>
      <c r="F67" s="16">
        <f>F68</f>
        <v>92.1</v>
      </c>
      <c r="G67" s="16">
        <f>G68</f>
        <v>92.1</v>
      </c>
      <c r="H67" s="16">
        <f>H68</f>
        <v>92.1</v>
      </c>
    </row>
    <row r="68" spans="1:8" ht="30">
      <c r="A68" s="17" t="s">
        <v>44</v>
      </c>
      <c r="B68" s="12" t="s">
        <v>1</v>
      </c>
      <c r="C68" s="12" t="s">
        <v>7</v>
      </c>
      <c r="D68" s="12" t="s">
        <v>102</v>
      </c>
      <c r="E68" s="12" t="s">
        <v>35</v>
      </c>
      <c r="F68" s="16">
        <f>F69+F70</f>
        <v>92.1</v>
      </c>
      <c r="G68" s="16">
        <f>G69+G70</f>
        <v>92.1</v>
      </c>
      <c r="H68" s="16">
        <f>H69+H70</f>
        <v>92.1</v>
      </c>
    </row>
    <row r="69" spans="1:8" ht="30">
      <c r="A69" s="22" t="s">
        <v>84</v>
      </c>
      <c r="B69" s="12" t="s">
        <v>1</v>
      </c>
      <c r="C69" s="12" t="s">
        <v>7</v>
      </c>
      <c r="D69" s="12" t="s">
        <v>102</v>
      </c>
      <c r="E69" s="12" t="s">
        <v>26</v>
      </c>
      <c r="F69" s="16">
        <v>70.7</v>
      </c>
      <c r="G69" s="16">
        <v>70.7</v>
      </c>
      <c r="H69" s="16">
        <v>70.7</v>
      </c>
    </row>
    <row r="70" spans="1:8" ht="60">
      <c r="A70" s="23" t="s">
        <v>81</v>
      </c>
      <c r="B70" s="12" t="s">
        <v>1</v>
      </c>
      <c r="C70" s="12" t="s">
        <v>7</v>
      </c>
      <c r="D70" s="12" t="s">
        <v>102</v>
      </c>
      <c r="E70" s="12" t="s">
        <v>80</v>
      </c>
      <c r="F70" s="16">
        <v>21.4</v>
      </c>
      <c r="G70" s="16">
        <v>21.4</v>
      </c>
      <c r="H70" s="16">
        <v>21.4</v>
      </c>
    </row>
    <row r="71" spans="1:8" ht="30">
      <c r="A71" s="17" t="s">
        <v>46</v>
      </c>
      <c r="B71" s="12" t="s">
        <v>1</v>
      </c>
      <c r="C71" s="12" t="s">
        <v>7</v>
      </c>
      <c r="D71" s="12" t="s">
        <v>102</v>
      </c>
      <c r="E71" s="12" t="s">
        <v>36</v>
      </c>
      <c r="F71" s="16">
        <f aca="true" t="shared" si="7" ref="F71:H72">F72</f>
        <v>9.9</v>
      </c>
      <c r="G71" s="16">
        <f t="shared" si="7"/>
        <v>10.9</v>
      </c>
      <c r="H71" s="16">
        <f t="shared" si="7"/>
        <v>15</v>
      </c>
    </row>
    <row r="72" spans="1:8" ht="45">
      <c r="A72" s="17" t="s">
        <v>47</v>
      </c>
      <c r="B72" s="12" t="s">
        <v>1</v>
      </c>
      <c r="C72" s="12" t="s">
        <v>7</v>
      </c>
      <c r="D72" s="12" t="s">
        <v>102</v>
      </c>
      <c r="E72" s="12" t="s">
        <v>37</v>
      </c>
      <c r="F72" s="16">
        <f t="shared" si="7"/>
        <v>9.9</v>
      </c>
      <c r="G72" s="16">
        <f t="shared" si="7"/>
        <v>10.9</v>
      </c>
      <c r="H72" s="16">
        <f t="shared" si="7"/>
        <v>15</v>
      </c>
    </row>
    <row r="73" spans="1:8" ht="30">
      <c r="A73" s="22" t="s">
        <v>66</v>
      </c>
      <c r="B73" s="12" t="s">
        <v>1</v>
      </c>
      <c r="C73" s="12" t="s">
        <v>7</v>
      </c>
      <c r="D73" s="12" t="s">
        <v>102</v>
      </c>
      <c r="E73" s="12" t="s">
        <v>28</v>
      </c>
      <c r="F73" s="16">
        <v>9.9</v>
      </c>
      <c r="G73" s="16">
        <v>10.9</v>
      </c>
      <c r="H73" s="16">
        <v>15</v>
      </c>
    </row>
    <row r="74" spans="1:8" ht="42.75">
      <c r="A74" s="9" t="s">
        <v>17</v>
      </c>
      <c r="B74" s="11" t="s">
        <v>7</v>
      </c>
      <c r="C74" s="11"/>
      <c r="D74" s="12"/>
      <c r="E74" s="12"/>
      <c r="F74" s="13">
        <f>F75+F82</f>
        <v>391</v>
      </c>
      <c r="G74" s="13">
        <f>G75+G82</f>
        <v>374.131</v>
      </c>
      <c r="H74" s="13">
        <f>H75+H82</f>
        <v>358.52299999999997</v>
      </c>
    </row>
    <row r="75" spans="1:8" ht="15.75">
      <c r="A75" s="9" t="s">
        <v>67</v>
      </c>
      <c r="B75" s="11" t="s">
        <v>7</v>
      </c>
      <c r="C75" s="11" t="s">
        <v>6</v>
      </c>
      <c r="D75" s="12"/>
      <c r="E75" s="12"/>
      <c r="F75" s="13">
        <f aca="true" t="shared" si="8" ref="F75:H80">F76</f>
        <v>388</v>
      </c>
      <c r="G75" s="13">
        <f t="shared" si="8"/>
        <v>371.131</v>
      </c>
      <c r="H75" s="13">
        <f t="shared" si="8"/>
        <v>355.52299999999997</v>
      </c>
    </row>
    <row r="76" spans="1:8" ht="45">
      <c r="A76" s="15" t="s">
        <v>103</v>
      </c>
      <c r="B76" s="12" t="s">
        <v>7</v>
      </c>
      <c r="C76" s="12" t="s">
        <v>6</v>
      </c>
      <c r="D76" s="12" t="s">
        <v>104</v>
      </c>
      <c r="E76" s="12"/>
      <c r="F76" s="16">
        <f t="shared" si="8"/>
        <v>388</v>
      </c>
      <c r="G76" s="16">
        <f t="shared" si="8"/>
        <v>371.131</v>
      </c>
      <c r="H76" s="16">
        <f t="shared" si="8"/>
        <v>355.52299999999997</v>
      </c>
    </row>
    <row r="77" spans="1:8" ht="45">
      <c r="A77" s="15" t="s">
        <v>59</v>
      </c>
      <c r="B77" s="12" t="s">
        <v>7</v>
      </c>
      <c r="C77" s="12" t="s">
        <v>6</v>
      </c>
      <c r="D77" s="12" t="s">
        <v>105</v>
      </c>
      <c r="E77" s="12"/>
      <c r="F77" s="16">
        <f t="shared" si="8"/>
        <v>388</v>
      </c>
      <c r="G77" s="16">
        <f t="shared" si="8"/>
        <v>371.131</v>
      </c>
      <c r="H77" s="16">
        <f t="shared" si="8"/>
        <v>355.52299999999997</v>
      </c>
    </row>
    <row r="78" spans="1:8" ht="75">
      <c r="A78" s="15" t="s">
        <v>161</v>
      </c>
      <c r="B78" s="12" t="s">
        <v>7</v>
      </c>
      <c r="C78" s="12" t="s">
        <v>6</v>
      </c>
      <c r="D78" s="12" t="s">
        <v>162</v>
      </c>
      <c r="E78" s="12"/>
      <c r="F78" s="16">
        <f t="shared" si="8"/>
        <v>388</v>
      </c>
      <c r="G78" s="16">
        <f t="shared" si="8"/>
        <v>371.131</v>
      </c>
      <c r="H78" s="16">
        <f t="shared" si="8"/>
        <v>355.52299999999997</v>
      </c>
    </row>
    <row r="79" spans="1:8" ht="45">
      <c r="A79" s="17" t="s">
        <v>121</v>
      </c>
      <c r="B79" s="14" t="s">
        <v>7</v>
      </c>
      <c r="C79" s="14" t="s">
        <v>6</v>
      </c>
      <c r="D79" s="12" t="s">
        <v>162</v>
      </c>
      <c r="E79" s="14" t="s">
        <v>116</v>
      </c>
      <c r="F79" s="16">
        <f t="shared" si="8"/>
        <v>388</v>
      </c>
      <c r="G79" s="16">
        <f t="shared" si="8"/>
        <v>371.131</v>
      </c>
      <c r="H79" s="16">
        <f t="shared" si="8"/>
        <v>355.52299999999997</v>
      </c>
    </row>
    <row r="80" spans="1:8" ht="45">
      <c r="A80" s="17" t="s">
        <v>122</v>
      </c>
      <c r="B80" s="14" t="s">
        <v>7</v>
      </c>
      <c r="C80" s="14" t="s">
        <v>6</v>
      </c>
      <c r="D80" s="12" t="s">
        <v>162</v>
      </c>
      <c r="E80" s="14" t="s">
        <v>119</v>
      </c>
      <c r="F80" s="16">
        <f t="shared" si="8"/>
        <v>388</v>
      </c>
      <c r="G80" s="16">
        <f t="shared" si="8"/>
        <v>371.131</v>
      </c>
      <c r="H80" s="16">
        <f t="shared" si="8"/>
        <v>355.52299999999997</v>
      </c>
    </row>
    <row r="81" spans="1:8" ht="45">
      <c r="A81" s="17" t="s">
        <v>123</v>
      </c>
      <c r="B81" s="14" t="s">
        <v>7</v>
      </c>
      <c r="C81" s="14" t="s">
        <v>6</v>
      </c>
      <c r="D81" s="12" t="s">
        <v>162</v>
      </c>
      <c r="E81" s="14" t="s">
        <v>117</v>
      </c>
      <c r="F81" s="16">
        <f>371.131+16.869</f>
        <v>388</v>
      </c>
      <c r="G81" s="16">
        <v>371.131</v>
      </c>
      <c r="H81" s="16">
        <f>371.131-15.608</f>
        <v>355.52299999999997</v>
      </c>
    </row>
    <row r="82" spans="1:8" ht="42.75">
      <c r="A82" s="9" t="s">
        <v>163</v>
      </c>
      <c r="B82" s="11" t="s">
        <v>7</v>
      </c>
      <c r="C82" s="11" t="s">
        <v>60</v>
      </c>
      <c r="D82" s="11"/>
      <c r="E82" s="11"/>
      <c r="F82" s="13">
        <f aca="true" t="shared" si="9" ref="F82:H87">F83</f>
        <v>3</v>
      </c>
      <c r="G82" s="13">
        <f t="shared" si="9"/>
        <v>3</v>
      </c>
      <c r="H82" s="13">
        <f t="shared" si="9"/>
        <v>3</v>
      </c>
    </row>
    <row r="83" spans="1:8" ht="60">
      <c r="A83" s="22" t="s">
        <v>141</v>
      </c>
      <c r="B83" s="14" t="s">
        <v>7</v>
      </c>
      <c r="C83" s="14" t="s">
        <v>60</v>
      </c>
      <c r="D83" s="24">
        <v>5200000000</v>
      </c>
      <c r="E83" s="14"/>
      <c r="F83" s="16">
        <f t="shared" si="9"/>
        <v>3</v>
      </c>
      <c r="G83" s="16">
        <f t="shared" si="9"/>
        <v>3</v>
      </c>
      <c r="H83" s="16">
        <f t="shared" si="9"/>
        <v>3</v>
      </c>
    </row>
    <row r="84" spans="1:8" ht="60">
      <c r="A84" s="22" t="s">
        <v>127</v>
      </c>
      <c r="B84" s="14" t="s">
        <v>7</v>
      </c>
      <c r="C84" s="14" t="s">
        <v>60</v>
      </c>
      <c r="D84" s="24" t="s">
        <v>164</v>
      </c>
      <c r="E84" s="14"/>
      <c r="F84" s="16">
        <f t="shared" si="9"/>
        <v>3</v>
      </c>
      <c r="G84" s="16">
        <f t="shared" si="9"/>
        <v>3</v>
      </c>
      <c r="H84" s="16">
        <f t="shared" si="9"/>
        <v>3</v>
      </c>
    </row>
    <row r="85" spans="1:8" ht="30">
      <c r="A85" s="22" t="s">
        <v>165</v>
      </c>
      <c r="B85" s="14" t="s">
        <v>7</v>
      </c>
      <c r="C85" s="14" t="s">
        <v>60</v>
      </c>
      <c r="D85" s="24" t="s">
        <v>166</v>
      </c>
      <c r="E85" s="14"/>
      <c r="F85" s="16">
        <f t="shared" si="9"/>
        <v>3</v>
      </c>
      <c r="G85" s="16">
        <f t="shared" si="9"/>
        <v>3</v>
      </c>
      <c r="H85" s="16">
        <f t="shared" si="9"/>
        <v>3</v>
      </c>
    </row>
    <row r="86" spans="1:8" ht="45">
      <c r="A86" s="22" t="s">
        <v>68</v>
      </c>
      <c r="B86" s="14" t="s">
        <v>7</v>
      </c>
      <c r="C86" s="14" t="s">
        <v>60</v>
      </c>
      <c r="D86" s="24" t="s">
        <v>166</v>
      </c>
      <c r="E86" s="14" t="s">
        <v>36</v>
      </c>
      <c r="F86" s="16">
        <f t="shared" si="9"/>
        <v>3</v>
      </c>
      <c r="G86" s="16">
        <f t="shared" si="9"/>
        <v>3</v>
      </c>
      <c r="H86" s="16">
        <f t="shared" si="9"/>
        <v>3</v>
      </c>
    </row>
    <row r="87" spans="1:8" ht="30">
      <c r="A87" s="22" t="s">
        <v>69</v>
      </c>
      <c r="B87" s="14" t="s">
        <v>7</v>
      </c>
      <c r="C87" s="14" t="s">
        <v>60</v>
      </c>
      <c r="D87" s="24" t="s">
        <v>166</v>
      </c>
      <c r="E87" s="14" t="s">
        <v>37</v>
      </c>
      <c r="F87" s="16">
        <f t="shared" si="9"/>
        <v>3</v>
      </c>
      <c r="G87" s="16">
        <f t="shared" si="9"/>
        <v>3</v>
      </c>
      <c r="H87" s="16">
        <f t="shared" si="9"/>
        <v>3</v>
      </c>
    </row>
    <row r="88" spans="1:8" ht="30">
      <c r="A88" s="22" t="s">
        <v>66</v>
      </c>
      <c r="B88" s="14" t="s">
        <v>7</v>
      </c>
      <c r="C88" s="14" t="s">
        <v>60</v>
      </c>
      <c r="D88" s="24" t="s">
        <v>166</v>
      </c>
      <c r="E88" s="14" t="s">
        <v>28</v>
      </c>
      <c r="F88" s="16">
        <v>3</v>
      </c>
      <c r="G88" s="16">
        <v>3</v>
      </c>
      <c r="H88" s="16">
        <v>3</v>
      </c>
    </row>
    <row r="89" spans="1:8" ht="15.75">
      <c r="A89" s="9" t="s">
        <v>31</v>
      </c>
      <c r="B89" s="11" t="s">
        <v>2</v>
      </c>
      <c r="C89" s="11"/>
      <c r="D89" s="11"/>
      <c r="E89" s="11"/>
      <c r="F89" s="13">
        <f>F90+F107</f>
        <v>1318.21</v>
      </c>
      <c r="G89" s="13">
        <f>G90+G107</f>
        <v>2714.12</v>
      </c>
      <c r="H89" s="13">
        <f>H90+H107</f>
        <v>681.48</v>
      </c>
    </row>
    <row r="90" spans="1:8" ht="28.5">
      <c r="A90" s="9" t="s">
        <v>33</v>
      </c>
      <c r="B90" s="11" t="s">
        <v>2</v>
      </c>
      <c r="C90" s="11" t="s">
        <v>32</v>
      </c>
      <c r="D90" s="11"/>
      <c r="E90" s="11"/>
      <c r="F90" s="13">
        <f>F91</f>
        <v>1285.21</v>
      </c>
      <c r="G90" s="13">
        <f>G91</f>
        <v>2711.12</v>
      </c>
      <c r="H90" s="13">
        <f>H91</f>
        <v>678.48</v>
      </c>
    </row>
    <row r="91" spans="1:8" ht="75">
      <c r="A91" s="15" t="s">
        <v>140</v>
      </c>
      <c r="B91" s="12" t="s">
        <v>2</v>
      </c>
      <c r="C91" s="12" t="s">
        <v>32</v>
      </c>
      <c r="D91" s="12" t="s">
        <v>86</v>
      </c>
      <c r="E91" s="11"/>
      <c r="F91" s="16">
        <f>F92+F98</f>
        <v>1285.21</v>
      </c>
      <c r="G91" s="16">
        <f>G92+G98</f>
        <v>2711.12</v>
      </c>
      <c r="H91" s="16">
        <f>H92+H98</f>
        <v>678.48</v>
      </c>
    </row>
    <row r="92" spans="1:8" ht="30">
      <c r="A92" s="25" t="s">
        <v>130</v>
      </c>
      <c r="B92" s="12" t="s">
        <v>2</v>
      </c>
      <c r="C92" s="12" t="s">
        <v>32</v>
      </c>
      <c r="D92" s="12" t="s">
        <v>131</v>
      </c>
      <c r="E92" s="26"/>
      <c r="F92" s="16">
        <f>F93</f>
        <v>356</v>
      </c>
      <c r="G92" s="16">
        <f aca="true" t="shared" si="10" ref="G92:H94">G93</f>
        <v>256</v>
      </c>
      <c r="H92" s="16">
        <f t="shared" si="10"/>
        <v>256</v>
      </c>
    </row>
    <row r="93" spans="1:8" ht="15.75">
      <c r="A93" s="27" t="s">
        <v>52</v>
      </c>
      <c r="B93" s="12" t="s">
        <v>2</v>
      </c>
      <c r="C93" s="12" t="s">
        <v>32</v>
      </c>
      <c r="D93" s="12" t="s">
        <v>167</v>
      </c>
      <c r="E93" s="26"/>
      <c r="F93" s="16">
        <f>F94</f>
        <v>356</v>
      </c>
      <c r="G93" s="16">
        <f t="shared" si="10"/>
        <v>256</v>
      </c>
      <c r="H93" s="16">
        <f t="shared" si="10"/>
        <v>256</v>
      </c>
    </row>
    <row r="94" spans="1:8" ht="30">
      <c r="A94" s="17" t="s">
        <v>46</v>
      </c>
      <c r="B94" s="12" t="s">
        <v>2</v>
      </c>
      <c r="C94" s="12" t="s">
        <v>32</v>
      </c>
      <c r="D94" s="12" t="s">
        <v>167</v>
      </c>
      <c r="E94" s="12" t="s">
        <v>36</v>
      </c>
      <c r="F94" s="16">
        <f>F95</f>
        <v>356</v>
      </c>
      <c r="G94" s="16">
        <f t="shared" si="10"/>
        <v>256</v>
      </c>
      <c r="H94" s="16">
        <f t="shared" si="10"/>
        <v>256</v>
      </c>
    </row>
    <row r="95" spans="1:8" ht="45">
      <c r="A95" s="17" t="s">
        <v>47</v>
      </c>
      <c r="B95" s="12" t="s">
        <v>2</v>
      </c>
      <c r="C95" s="12" t="s">
        <v>32</v>
      </c>
      <c r="D95" s="12" t="s">
        <v>167</v>
      </c>
      <c r="E95" s="12" t="s">
        <v>37</v>
      </c>
      <c r="F95" s="16">
        <f>F96+F97</f>
        <v>356</v>
      </c>
      <c r="G95" s="16">
        <f>G96+G97</f>
        <v>256</v>
      </c>
      <c r="H95" s="16">
        <f>H96+H97</f>
        <v>256</v>
      </c>
    </row>
    <row r="96" spans="1:8" ht="45">
      <c r="A96" s="17" t="s">
        <v>48</v>
      </c>
      <c r="B96" s="12" t="s">
        <v>2</v>
      </c>
      <c r="C96" s="12" t="s">
        <v>32</v>
      </c>
      <c r="D96" s="12" t="s">
        <v>167</v>
      </c>
      <c r="E96" s="12" t="s">
        <v>28</v>
      </c>
      <c r="F96" s="16">
        <f>55.9+100</f>
        <v>155.9</v>
      </c>
      <c r="G96" s="16">
        <v>20</v>
      </c>
      <c r="H96" s="16">
        <v>20</v>
      </c>
    </row>
    <row r="97" spans="1:8" ht="15.75">
      <c r="A97" s="40" t="s">
        <v>192</v>
      </c>
      <c r="B97" s="12" t="s">
        <v>2</v>
      </c>
      <c r="C97" s="12" t="s">
        <v>32</v>
      </c>
      <c r="D97" s="12" t="s">
        <v>167</v>
      </c>
      <c r="E97" s="12" t="s">
        <v>191</v>
      </c>
      <c r="F97" s="16">
        <v>200.1</v>
      </c>
      <c r="G97" s="16">
        <v>236</v>
      </c>
      <c r="H97" s="16">
        <v>236</v>
      </c>
    </row>
    <row r="98" spans="1:8" ht="30">
      <c r="A98" s="17" t="s">
        <v>70</v>
      </c>
      <c r="B98" s="12" t="s">
        <v>2</v>
      </c>
      <c r="C98" s="12" t="s">
        <v>32</v>
      </c>
      <c r="D98" s="12" t="s">
        <v>106</v>
      </c>
      <c r="E98" s="28"/>
      <c r="F98" s="16">
        <f>F99+F103</f>
        <v>929.21</v>
      </c>
      <c r="G98" s="16">
        <f>G99+G103</f>
        <v>2455.12</v>
      </c>
      <c r="H98" s="16">
        <f>H99+H103</f>
        <v>422.48</v>
      </c>
    </row>
    <row r="99" spans="1:8" ht="15.75">
      <c r="A99" s="17" t="s">
        <v>129</v>
      </c>
      <c r="B99" s="12" t="s">
        <v>2</v>
      </c>
      <c r="C99" s="12" t="s">
        <v>32</v>
      </c>
      <c r="D99" s="12" t="s">
        <v>168</v>
      </c>
      <c r="E99" s="28"/>
      <c r="F99" s="16">
        <f>F100</f>
        <v>929.21</v>
      </c>
      <c r="G99" s="16">
        <f aca="true" t="shared" si="11" ref="G99:H101">G100</f>
        <v>396.42</v>
      </c>
      <c r="H99" s="16">
        <f t="shared" si="11"/>
        <v>422.48</v>
      </c>
    </row>
    <row r="100" spans="1:8" ht="30">
      <c r="A100" s="17" t="s">
        <v>46</v>
      </c>
      <c r="B100" s="12" t="s">
        <v>2</v>
      </c>
      <c r="C100" s="12" t="s">
        <v>32</v>
      </c>
      <c r="D100" s="12" t="s">
        <v>168</v>
      </c>
      <c r="E100" s="12" t="s">
        <v>36</v>
      </c>
      <c r="F100" s="16">
        <f>F101</f>
        <v>929.21</v>
      </c>
      <c r="G100" s="16">
        <f t="shared" si="11"/>
        <v>396.42</v>
      </c>
      <c r="H100" s="16">
        <f t="shared" si="11"/>
        <v>422.48</v>
      </c>
    </row>
    <row r="101" spans="1:8" ht="45">
      <c r="A101" s="17" t="s">
        <v>47</v>
      </c>
      <c r="B101" s="12" t="s">
        <v>2</v>
      </c>
      <c r="C101" s="12" t="s">
        <v>32</v>
      </c>
      <c r="D101" s="12" t="s">
        <v>168</v>
      </c>
      <c r="E101" s="12" t="s">
        <v>37</v>
      </c>
      <c r="F101" s="16">
        <f>F102</f>
        <v>929.21</v>
      </c>
      <c r="G101" s="16">
        <f t="shared" si="11"/>
        <v>396.42</v>
      </c>
      <c r="H101" s="16">
        <f t="shared" si="11"/>
        <v>422.48</v>
      </c>
    </row>
    <row r="102" spans="1:8" ht="45">
      <c r="A102" s="17" t="s">
        <v>48</v>
      </c>
      <c r="B102" s="12" t="s">
        <v>2</v>
      </c>
      <c r="C102" s="12" t="s">
        <v>32</v>
      </c>
      <c r="D102" s="12" t="s">
        <v>168</v>
      </c>
      <c r="E102" s="12" t="s">
        <v>28</v>
      </c>
      <c r="F102" s="16">
        <f>424.1+5.11+500</f>
        <v>929.21</v>
      </c>
      <c r="G102" s="16">
        <f>370.42+26</f>
        <v>396.42</v>
      </c>
      <c r="H102" s="16">
        <f>370.42+52.06</f>
        <v>422.48</v>
      </c>
    </row>
    <row r="103" spans="1:8" ht="45">
      <c r="A103" s="17" t="s">
        <v>169</v>
      </c>
      <c r="B103" s="12" t="s">
        <v>2</v>
      </c>
      <c r="C103" s="12" t="s">
        <v>32</v>
      </c>
      <c r="D103" s="12" t="s">
        <v>139</v>
      </c>
      <c r="E103" s="12"/>
      <c r="F103" s="16">
        <f>F104</f>
        <v>0</v>
      </c>
      <c r="G103" s="16">
        <f aca="true" t="shared" si="12" ref="G103:H105">G104</f>
        <v>2058.7</v>
      </c>
      <c r="H103" s="16">
        <f t="shared" si="12"/>
        <v>0</v>
      </c>
    </row>
    <row r="104" spans="1:8" ht="30">
      <c r="A104" s="17" t="s">
        <v>46</v>
      </c>
      <c r="B104" s="12" t="s">
        <v>2</v>
      </c>
      <c r="C104" s="12" t="s">
        <v>32</v>
      </c>
      <c r="D104" s="12" t="s">
        <v>139</v>
      </c>
      <c r="E104" s="12" t="s">
        <v>36</v>
      </c>
      <c r="F104" s="16">
        <f>F105</f>
        <v>0</v>
      </c>
      <c r="G104" s="16">
        <f t="shared" si="12"/>
        <v>2058.7</v>
      </c>
      <c r="H104" s="16">
        <f t="shared" si="12"/>
        <v>0</v>
      </c>
    </row>
    <row r="105" spans="1:8" ht="45">
      <c r="A105" s="17" t="s">
        <v>47</v>
      </c>
      <c r="B105" s="12" t="s">
        <v>2</v>
      </c>
      <c r="C105" s="12" t="s">
        <v>32</v>
      </c>
      <c r="D105" s="12" t="s">
        <v>139</v>
      </c>
      <c r="E105" s="12" t="s">
        <v>37</v>
      </c>
      <c r="F105" s="16">
        <f>F106</f>
        <v>0</v>
      </c>
      <c r="G105" s="16">
        <f t="shared" si="12"/>
        <v>2058.7</v>
      </c>
      <c r="H105" s="16">
        <f t="shared" si="12"/>
        <v>0</v>
      </c>
    </row>
    <row r="106" spans="1:8" ht="45">
      <c r="A106" s="17" t="s">
        <v>170</v>
      </c>
      <c r="B106" s="12" t="s">
        <v>2</v>
      </c>
      <c r="C106" s="12" t="s">
        <v>32</v>
      </c>
      <c r="D106" s="12" t="s">
        <v>139</v>
      </c>
      <c r="E106" s="12" t="s">
        <v>115</v>
      </c>
      <c r="F106" s="16">
        <v>0</v>
      </c>
      <c r="G106" s="16">
        <v>2058.7</v>
      </c>
      <c r="H106" s="16">
        <v>0</v>
      </c>
    </row>
    <row r="107" spans="1:8" ht="29.25">
      <c r="A107" s="29" t="s">
        <v>61</v>
      </c>
      <c r="B107" s="11" t="s">
        <v>2</v>
      </c>
      <c r="C107" s="11" t="s">
        <v>55</v>
      </c>
      <c r="D107" s="11"/>
      <c r="E107" s="11"/>
      <c r="F107" s="13">
        <f>F108+F119</f>
        <v>33</v>
      </c>
      <c r="G107" s="13">
        <f aca="true" t="shared" si="13" ref="G107:H112">G108</f>
        <v>3</v>
      </c>
      <c r="H107" s="13">
        <f t="shared" si="13"/>
        <v>3</v>
      </c>
    </row>
    <row r="108" spans="1:8" ht="90">
      <c r="A108" s="22" t="s">
        <v>142</v>
      </c>
      <c r="B108" s="12" t="s">
        <v>2</v>
      </c>
      <c r="C108" s="12" t="s">
        <v>55</v>
      </c>
      <c r="D108" s="24">
        <v>5300000000</v>
      </c>
      <c r="E108" s="12"/>
      <c r="F108" s="16">
        <f>F109</f>
        <v>3</v>
      </c>
      <c r="G108" s="16">
        <f t="shared" si="13"/>
        <v>3</v>
      </c>
      <c r="H108" s="16">
        <f t="shared" si="13"/>
        <v>3</v>
      </c>
    </row>
    <row r="109" spans="1:8" ht="45">
      <c r="A109" s="22" t="s">
        <v>128</v>
      </c>
      <c r="B109" s="12" t="s">
        <v>2</v>
      </c>
      <c r="C109" s="12" t="s">
        <v>55</v>
      </c>
      <c r="D109" s="24" t="s">
        <v>171</v>
      </c>
      <c r="E109" s="12"/>
      <c r="F109" s="16">
        <f>F110</f>
        <v>3</v>
      </c>
      <c r="G109" s="16">
        <f t="shared" si="13"/>
        <v>3</v>
      </c>
      <c r="H109" s="16">
        <f t="shared" si="13"/>
        <v>3</v>
      </c>
    </row>
    <row r="110" spans="1:8" ht="30">
      <c r="A110" s="22" t="s">
        <v>107</v>
      </c>
      <c r="B110" s="12" t="s">
        <v>2</v>
      </c>
      <c r="C110" s="12" t="s">
        <v>55</v>
      </c>
      <c r="D110" s="24" t="s">
        <v>172</v>
      </c>
      <c r="E110" s="12"/>
      <c r="F110" s="16">
        <f>F111</f>
        <v>3</v>
      </c>
      <c r="G110" s="16">
        <f t="shared" si="13"/>
        <v>3</v>
      </c>
      <c r="H110" s="16">
        <f t="shared" si="13"/>
        <v>3</v>
      </c>
    </row>
    <row r="111" spans="1:8" ht="30">
      <c r="A111" s="17" t="s">
        <v>46</v>
      </c>
      <c r="B111" s="12" t="s">
        <v>2</v>
      </c>
      <c r="C111" s="12" t="s">
        <v>55</v>
      </c>
      <c r="D111" s="24" t="s">
        <v>172</v>
      </c>
      <c r="E111" s="12" t="s">
        <v>36</v>
      </c>
      <c r="F111" s="16">
        <f>F112</f>
        <v>3</v>
      </c>
      <c r="G111" s="16">
        <f t="shared" si="13"/>
        <v>3</v>
      </c>
      <c r="H111" s="16">
        <f t="shared" si="13"/>
        <v>3</v>
      </c>
    </row>
    <row r="112" spans="1:8" ht="45">
      <c r="A112" s="17" t="s">
        <v>47</v>
      </c>
      <c r="B112" s="12" t="s">
        <v>2</v>
      </c>
      <c r="C112" s="12" t="s">
        <v>55</v>
      </c>
      <c r="D112" s="24" t="s">
        <v>172</v>
      </c>
      <c r="E112" s="12" t="s">
        <v>37</v>
      </c>
      <c r="F112" s="16">
        <f>F113</f>
        <v>3</v>
      </c>
      <c r="G112" s="16">
        <f t="shared" si="13"/>
        <v>3</v>
      </c>
      <c r="H112" s="16">
        <f t="shared" si="13"/>
        <v>3</v>
      </c>
    </row>
    <row r="113" spans="1:8" ht="45">
      <c r="A113" s="17" t="s">
        <v>48</v>
      </c>
      <c r="B113" s="12" t="s">
        <v>2</v>
      </c>
      <c r="C113" s="12" t="s">
        <v>55</v>
      </c>
      <c r="D113" s="24" t="s">
        <v>172</v>
      </c>
      <c r="E113" s="12" t="s">
        <v>28</v>
      </c>
      <c r="F113" s="16">
        <v>3</v>
      </c>
      <c r="G113" s="16">
        <v>3</v>
      </c>
      <c r="H113" s="16">
        <v>3</v>
      </c>
    </row>
    <row r="114" spans="1:8" ht="75">
      <c r="A114" s="17" t="s">
        <v>173</v>
      </c>
      <c r="B114" s="12" t="s">
        <v>2</v>
      </c>
      <c r="C114" s="12" t="s">
        <v>55</v>
      </c>
      <c r="D114" s="24" t="s">
        <v>174</v>
      </c>
      <c r="E114" s="12"/>
      <c r="F114" s="16">
        <f>F115</f>
        <v>30</v>
      </c>
      <c r="G114" s="16">
        <f aca="true" t="shared" si="14" ref="G114:H118">G115</f>
        <v>0</v>
      </c>
      <c r="H114" s="16">
        <f t="shared" si="14"/>
        <v>0</v>
      </c>
    </row>
    <row r="115" spans="1:8" ht="60">
      <c r="A115" s="17" t="s">
        <v>175</v>
      </c>
      <c r="B115" s="12" t="s">
        <v>2</v>
      </c>
      <c r="C115" s="12" t="s">
        <v>55</v>
      </c>
      <c r="D115" s="24" t="s">
        <v>176</v>
      </c>
      <c r="E115" s="12"/>
      <c r="F115" s="16">
        <f>F116</f>
        <v>30</v>
      </c>
      <c r="G115" s="16">
        <f t="shared" si="14"/>
        <v>0</v>
      </c>
      <c r="H115" s="16">
        <f t="shared" si="14"/>
        <v>0</v>
      </c>
    </row>
    <row r="116" spans="1:8" ht="30">
      <c r="A116" s="17" t="s">
        <v>177</v>
      </c>
      <c r="B116" s="12" t="s">
        <v>2</v>
      </c>
      <c r="C116" s="12" t="s">
        <v>55</v>
      </c>
      <c r="D116" s="24" t="s">
        <v>193</v>
      </c>
      <c r="E116" s="12"/>
      <c r="F116" s="16">
        <f>F117</f>
        <v>30</v>
      </c>
      <c r="G116" s="16">
        <f t="shared" si="14"/>
        <v>0</v>
      </c>
      <c r="H116" s="16">
        <f t="shared" si="14"/>
        <v>0</v>
      </c>
    </row>
    <row r="117" spans="1:8" ht="30">
      <c r="A117" s="17" t="s">
        <v>46</v>
      </c>
      <c r="B117" s="12" t="s">
        <v>2</v>
      </c>
      <c r="C117" s="12" t="s">
        <v>55</v>
      </c>
      <c r="D117" s="24" t="s">
        <v>193</v>
      </c>
      <c r="E117" s="12" t="s">
        <v>36</v>
      </c>
      <c r="F117" s="16">
        <f>F118</f>
        <v>30</v>
      </c>
      <c r="G117" s="16">
        <f t="shared" si="14"/>
        <v>0</v>
      </c>
      <c r="H117" s="16">
        <f t="shared" si="14"/>
        <v>0</v>
      </c>
    </row>
    <row r="118" spans="1:8" ht="45">
      <c r="A118" s="17" t="s">
        <v>47</v>
      </c>
      <c r="B118" s="12" t="s">
        <v>2</v>
      </c>
      <c r="C118" s="12" t="s">
        <v>55</v>
      </c>
      <c r="D118" s="24" t="s">
        <v>193</v>
      </c>
      <c r="E118" s="12" t="s">
        <v>37</v>
      </c>
      <c r="F118" s="16">
        <f>F119</f>
        <v>30</v>
      </c>
      <c r="G118" s="16">
        <f t="shared" si="14"/>
        <v>0</v>
      </c>
      <c r="H118" s="16">
        <f t="shared" si="14"/>
        <v>0</v>
      </c>
    </row>
    <row r="119" spans="1:8" ht="45">
      <c r="A119" s="17" t="s">
        <v>48</v>
      </c>
      <c r="B119" s="12" t="s">
        <v>2</v>
      </c>
      <c r="C119" s="12" t="s">
        <v>55</v>
      </c>
      <c r="D119" s="24" t="s">
        <v>193</v>
      </c>
      <c r="E119" s="12" t="s">
        <v>28</v>
      </c>
      <c r="F119" s="16">
        <v>30</v>
      </c>
      <c r="G119" s="16">
        <v>0</v>
      </c>
      <c r="H119" s="16">
        <v>0</v>
      </c>
    </row>
    <row r="120" spans="1:8" ht="29.25">
      <c r="A120" s="30" t="s">
        <v>8</v>
      </c>
      <c r="B120" s="11" t="s">
        <v>3</v>
      </c>
      <c r="C120" s="11"/>
      <c r="D120" s="31"/>
      <c r="E120" s="14"/>
      <c r="F120" s="13">
        <f>F132+F121</f>
        <v>360.032</v>
      </c>
      <c r="G120" s="13">
        <f>G132+G121</f>
        <v>66</v>
      </c>
      <c r="H120" s="13">
        <f>H132+H121</f>
        <v>10</v>
      </c>
    </row>
    <row r="121" spans="1:8" ht="15.75">
      <c r="A121" s="30" t="s">
        <v>124</v>
      </c>
      <c r="B121" s="11" t="s">
        <v>3</v>
      </c>
      <c r="C121" s="11" t="s">
        <v>1</v>
      </c>
      <c r="D121" s="31"/>
      <c r="E121" s="14"/>
      <c r="F121" s="13">
        <f aca="true" t="shared" si="15" ref="F121:H125">F122</f>
        <v>265.032</v>
      </c>
      <c r="G121" s="13">
        <f t="shared" si="15"/>
        <v>0</v>
      </c>
      <c r="H121" s="13">
        <f t="shared" si="15"/>
        <v>0</v>
      </c>
    </row>
    <row r="122" spans="1:8" ht="75">
      <c r="A122" s="15" t="s">
        <v>140</v>
      </c>
      <c r="B122" s="12" t="s">
        <v>3</v>
      </c>
      <c r="C122" s="12" t="s">
        <v>1</v>
      </c>
      <c r="D122" s="32">
        <v>5000000000</v>
      </c>
      <c r="E122" s="12"/>
      <c r="F122" s="16">
        <f t="shared" si="15"/>
        <v>265.032</v>
      </c>
      <c r="G122" s="16">
        <f t="shared" si="15"/>
        <v>0</v>
      </c>
      <c r="H122" s="16">
        <f t="shared" si="15"/>
        <v>0</v>
      </c>
    </row>
    <row r="123" spans="1:8" ht="30">
      <c r="A123" s="33" t="s">
        <v>178</v>
      </c>
      <c r="B123" s="12" t="s">
        <v>3</v>
      </c>
      <c r="C123" s="12" t="s">
        <v>1</v>
      </c>
      <c r="D123" s="32">
        <v>5001800000</v>
      </c>
      <c r="E123" s="12"/>
      <c r="F123" s="16">
        <f t="shared" si="15"/>
        <v>265.032</v>
      </c>
      <c r="G123" s="16">
        <f t="shared" si="15"/>
        <v>0</v>
      </c>
      <c r="H123" s="16">
        <f t="shared" si="15"/>
        <v>0</v>
      </c>
    </row>
    <row r="124" spans="1:8" ht="15.75">
      <c r="A124" s="33" t="s">
        <v>124</v>
      </c>
      <c r="B124" s="12" t="s">
        <v>3</v>
      </c>
      <c r="C124" s="12" t="s">
        <v>1</v>
      </c>
      <c r="D124" s="32">
        <v>5001800010</v>
      </c>
      <c r="E124" s="12"/>
      <c r="F124" s="16">
        <f>F125+F129</f>
        <v>265.032</v>
      </c>
      <c r="G124" s="16">
        <f>G125+G129</f>
        <v>0</v>
      </c>
      <c r="H124" s="16">
        <f>H125+H129</f>
        <v>0</v>
      </c>
    </row>
    <row r="125" spans="1:8" ht="30">
      <c r="A125" s="17" t="s">
        <v>46</v>
      </c>
      <c r="B125" s="12" t="s">
        <v>3</v>
      </c>
      <c r="C125" s="12" t="s">
        <v>1</v>
      </c>
      <c r="D125" s="32">
        <v>5001800010</v>
      </c>
      <c r="E125" s="12" t="s">
        <v>36</v>
      </c>
      <c r="F125" s="16">
        <f t="shared" si="15"/>
        <v>261.953</v>
      </c>
      <c r="G125" s="16">
        <f t="shared" si="15"/>
        <v>0</v>
      </c>
      <c r="H125" s="16">
        <f t="shared" si="15"/>
        <v>0</v>
      </c>
    </row>
    <row r="126" spans="1:8" ht="45">
      <c r="A126" s="17" t="s">
        <v>47</v>
      </c>
      <c r="B126" s="12" t="s">
        <v>3</v>
      </c>
      <c r="C126" s="12" t="s">
        <v>1</v>
      </c>
      <c r="D126" s="32">
        <v>5001800010</v>
      </c>
      <c r="E126" s="12" t="s">
        <v>37</v>
      </c>
      <c r="F126" s="16">
        <f>F127+F128</f>
        <v>261.953</v>
      </c>
      <c r="G126" s="16">
        <f>G127+G128</f>
        <v>0</v>
      </c>
      <c r="H126" s="16">
        <f>H127+H128</f>
        <v>0</v>
      </c>
    </row>
    <row r="127" spans="1:8" ht="45">
      <c r="A127" s="17" t="s">
        <v>48</v>
      </c>
      <c r="B127" s="12" t="s">
        <v>3</v>
      </c>
      <c r="C127" s="12" t="s">
        <v>1</v>
      </c>
      <c r="D127" s="32">
        <v>5001800010</v>
      </c>
      <c r="E127" s="12" t="s">
        <v>28</v>
      </c>
      <c r="F127" s="16">
        <v>90</v>
      </c>
      <c r="G127" s="16">
        <v>0</v>
      </c>
      <c r="H127" s="16">
        <v>0</v>
      </c>
    </row>
    <row r="128" spans="1:8" ht="15.75">
      <c r="A128" s="41" t="s">
        <v>192</v>
      </c>
      <c r="B128" s="12" t="s">
        <v>3</v>
      </c>
      <c r="C128" s="12" t="s">
        <v>1</v>
      </c>
      <c r="D128" s="32">
        <v>5001800010</v>
      </c>
      <c r="E128" s="12" t="s">
        <v>191</v>
      </c>
      <c r="F128" s="16">
        <f>297.431-125.478</f>
        <v>171.95299999999997</v>
      </c>
      <c r="G128" s="16">
        <v>0</v>
      </c>
      <c r="H128" s="16">
        <v>0</v>
      </c>
    </row>
    <row r="129" spans="1:8" ht="15.75">
      <c r="A129" s="41" t="s">
        <v>40</v>
      </c>
      <c r="B129" s="12" t="s">
        <v>3</v>
      </c>
      <c r="C129" s="12" t="s">
        <v>1</v>
      </c>
      <c r="D129" s="32">
        <v>5001800010</v>
      </c>
      <c r="E129" s="12" t="s">
        <v>38</v>
      </c>
      <c r="F129" s="16">
        <f aca="true" t="shared" si="16" ref="F129:H130">F130</f>
        <v>3.079</v>
      </c>
      <c r="G129" s="16">
        <f t="shared" si="16"/>
        <v>0</v>
      </c>
      <c r="H129" s="16">
        <f t="shared" si="16"/>
        <v>0</v>
      </c>
    </row>
    <row r="130" spans="1:8" ht="15.75">
      <c r="A130" s="41" t="s">
        <v>194</v>
      </c>
      <c r="B130" s="12" t="s">
        <v>3</v>
      </c>
      <c r="C130" s="12" t="s">
        <v>1</v>
      </c>
      <c r="D130" s="32">
        <v>5001800010</v>
      </c>
      <c r="E130" s="12" t="s">
        <v>197</v>
      </c>
      <c r="F130" s="16">
        <f t="shared" si="16"/>
        <v>3.079</v>
      </c>
      <c r="G130" s="16">
        <f t="shared" si="16"/>
        <v>0</v>
      </c>
      <c r="H130" s="16">
        <f t="shared" si="16"/>
        <v>0</v>
      </c>
    </row>
    <row r="131" spans="1:8" ht="45">
      <c r="A131" s="42" t="s">
        <v>195</v>
      </c>
      <c r="B131" s="12" t="s">
        <v>3</v>
      </c>
      <c r="C131" s="12" t="s">
        <v>1</v>
      </c>
      <c r="D131" s="32">
        <v>5001800010</v>
      </c>
      <c r="E131" s="12" t="s">
        <v>196</v>
      </c>
      <c r="F131" s="16">
        <f>3.079</f>
        <v>3.079</v>
      </c>
      <c r="G131" s="16">
        <v>0</v>
      </c>
      <c r="H131" s="16">
        <v>0</v>
      </c>
    </row>
    <row r="132" spans="1:8" ht="15.75">
      <c r="A132" s="29" t="s">
        <v>13</v>
      </c>
      <c r="B132" s="11" t="s">
        <v>3</v>
      </c>
      <c r="C132" s="11" t="s">
        <v>7</v>
      </c>
      <c r="D132" s="11"/>
      <c r="E132" s="11"/>
      <c r="F132" s="13">
        <f>F133</f>
        <v>95</v>
      </c>
      <c r="G132" s="13">
        <f>G133</f>
        <v>66</v>
      </c>
      <c r="H132" s="13">
        <f>H133</f>
        <v>10</v>
      </c>
    </row>
    <row r="133" spans="1:8" ht="75">
      <c r="A133" s="15" t="s">
        <v>140</v>
      </c>
      <c r="B133" s="12" t="s">
        <v>3</v>
      </c>
      <c r="C133" s="12" t="s">
        <v>7</v>
      </c>
      <c r="D133" s="12" t="s">
        <v>86</v>
      </c>
      <c r="E133" s="12"/>
      <c r="F133" s="16">
        <f>F134+F139</f>
        <v>95</v>
      </c>
      <c r="G133" s="16">
        <f>G134+G139+G144</f>
        <v>66</v>
      </c>
      <c r="H133" s="16">
        <f>H134+H139</f>
        <v>10</v>
      </c>
    </row>
    <row r="134" spans="1:8" ht="30">
      <c r="A134" s="17" t="s">
        <v>71</v>
      </c>
      <c r="B134" s="12" t="s">
        <v>3</v>
      </c>
      <c r="C134" s="12" t="s">
        <v>7</v>
      </c>
      <c r="D134" s="14" t="s">
        <v>108</v>
      </c>
      <c r="E134" s="14"/>
      <c r="F134" s="16">
        <f>F135</f>
        <v>25</v>
      </c>
      <c r="G134" s="16">
        <f aca="true" t="shared" si="17" ref="G134:H137">G135</f>
        <v>5</v>
      </c>
      <c r="H134" s="16">
        <f t="shared" si="17"/>
        <v>5</v>
      </c>
    </row>
    <row r="135" spans="1:8" ht="15.75">
      <c r="A135" s="17" t="s">
        <v>132</v>
      </c>
      <c r="B135" s="12" t="s">
        <v>3</v>
      </c>
      <c r="C135" s="12" t="s">
        <v>7</v>
      </c>
      <c r="D135" s="14" t="s">
        <v>179</v>
      </c>
      <c r="E135" s="14"/>
      <c r="F135" s="16">
        <f>F136</f>
        <v>25</v>
      </c>
      <c r="G135" s="16">
        <f t="shared" si="17"/>
        <v>5</v>
      </c>
      <c r="H135" s="16">
        <f t="shared" si="17"/>
        <v>5</v>
      </c>
    </row>
    <row r="136" spans="1:8" ht="30">
      <c r="A136" s="17" t="s">
        <v>46</v>
      </c>
      <c r="B136" s="12" t="s">
        <v>3</v>
      </c>
      <c r="C136" s="12" t="s">
        <v>7</v>
      </c>
      <c r="D136" s="14" t="s">
        <v>179</v>
      </c>
      <c r="E136" s="14" t="s">
        <v>36</v>
      </c>
      <c r="F136" s="16">
        <f>F137</f>
        <v>25</v>
      </c>
      <c r="G136" s="16">
        <f t="shared" si="17"/>
        <v>5</v>
      </c>
      <c r="H136" s="16">
        <f t="shared" si="17"/>
        <v>5</v>
      </c>
    </row>
    <row r="137" spans="1:8" ht="45">
      <c r="A137" s="17" t="s">
        <v>47</v>
      </c>
      <c r="B137" s="12" t="s">
        <v>3</v>
      </c>
      <c r="C137" s="12" t="s">
        <v>7</v>
      </c>
      <c r="D137" s="14" t="s">
        <v>179</v>
      </c>
      <c r="E137" s="14" t="s">
        <v>37</v>
      </c>
      <c r="F137" s="16">
        <f>F138</f>
        <v>25</v>
      </c>
      <c r="G137" s="16">
        <f t="shared" si="17"/>
        <v>5</v>
      </c>
      <c r="H137" s="16">
        <f t="shared" si="17"/>
        <v>5</v>
      </c>
    </row>
    <row r="138" spans="1:8" ht="45">
      <c r="A138" s="17" t="s">
        <v>48</v>
      </c>
      <c r="B138" s="12" t="s">
        <v>3</v>
      </c>
      <c r="C138" s="12" t="s">
        <v>7</v>
      </c>
      <c r="D138" s="14" t="s">
        <v>179</v>
      </c>
      <c r="E138" s="14" t="s">
        <v>28</v>
      </c>
      <c r="F138" s="16">
        <v>25</v>
      </c>
      <c r="G138" s="16">
        <v>5</v>
      </c>
      <c r="H138" s="16">
        <v>5</v>
      </c>
    </row>
    <row r="139" spans="1:8" ht="30">
      <c r="A139" s="17" t="s">
        <v>133</v>
      </c>
      <c r="B139" s="12" t="s">
        <v>3</v>
      </c>
      <c r="C139" s="12" t="s">
        <v>7</v>
      </c>
      <c r="D139" s="14" t="s">
        <v>109</v>
      </c>
      <c r="E139" s="34"/>
      <c r="F139" s="16">
        <f>F140</f>
        <v>70</v>
      </c>
      <c r="G139" s="16">
        <f aca="true" t="shared" si="18" ref="G139:H142">G140</f>
        <v>5</v>
      </c>
      <c r="H139" s="16">
        <f t="shared" si="18"/>
        <v>5</v>
      </c>
    </row>
    <row r="140" spans="1:8" ht="30">
      <c r="A140" s="17" t="s">
        <v>134</v>
      </c>
      <c r="B140" s="12" t="s">
        <v>3</v>
      </c>
      <c r="C140" s="12" t="s">
        <v>7</v>
      </c>
      <c r="D140" s="14" t="s">
        <v>180</v>
      </c>
      <c r="E140" s="34"/>
      <c r="F140" s="16">
        <f>F141</f>
        <v>70</v>
      </c>
      <c r="G140" s="16">
        <f t="shared" si="18"/>
        <v>5</v>
      </c>
      <c r="H140" s="16">
        <f t="shared" si="18"/>
        <v>5</v>
      </c>
    </row>
    <row r="141" spans="1:8" ht="30">
      <c r="A141" s="17" t="s">
        <v>46</v>
      </c>
      <c r="B141" s="12" t="s">
        <v>3</v>
      </c>
      <c r="C141" s="12" t="s">
        <v>7</v>
      </c>
      <c r="D141" s="14" t="s">
        <v>180</v>
      </c>
      <c r="E141" s="14" t="s">
        <v>36</v>
      </c>
      <c r="F141" s="16">
        <f>F142</f>
        <v>70</v>
      </c>
      <c r="G141" s="16">
        <f t="shared" si="18"/>
        <v>5</v>
      </c>
      <c r="H141" s="16">
        <f t="shared" si="18"/>
        <v>5</v>
      </c>
    </row>
    <row r="142" spans="1:8" ht="45">
      <c r="A142" s="17" t="s">
        <v>47</v>
      </c>
      <c r="B142" s="12" t="s">
        <v>3</v>
      </c>
      <c r="C142" s="12" t="s">
        <v>7</v>
      </c>
      <c r="D142" s="14" t="s">
        <v>180</v>
      </c>
      <c r="E142" s="14" t="s">
        <v>37</v>
      </c>
      <c r="F142" s="16">
        <f>F143</f>
        <v>70</v>
      </c>
      <c r="G142" s="16">
        <f t="shared" si="18"/>
        <v>5</v>
      </c>
      <c r="H142" s="16">
        <f t="shared" si="18"/>
        <v>5</v>
      </c>
    </row>
    <row r="143" spans="1:8" ht="45">
      <c r="A143" s="17" t="s">
        <v>48</v>
      </c>
      <c r="B143" s="12" t="s">
        <v>3</v>
      </c>
      <c r="C143" s="12" t="s">
        <v>7</v>
      </c>
      <c r="D143" s="14" t="s">
        <v>180</v>
      </c>
      <c r="E143" s="14" t="s">
        <v>28</v>
      </c>
      <c r="F143" s="16">
        <f>112-42</f>
        <v>70</v>
      </c>
      <c r="G143" s="16">
        <v>5</v>
      </c>
      <c r="H143" s="16">
        <v>5</v>
      </c>
    </row>
    <row r="144" spans="1:8" ht="45">
      <c r="A144" s="17" t="s">
        <v>199</v>
      </c>
      <c r="B144" s="12" t="s">
        <v>3</v>
      </c>
      <c r="C144" s="12" t="s">
        <v>7</v>
      </c>
      <c r="D144" s="14" t="s">
        <v>201</v>
      </c>
      <c r="E144" s="14"/>
      <c r="F144" s="16">
        <f>F145</f>
        <v>0</v>
      </c>
      <c r="G144" s="16">
        <f aca="true" t="shared" si="19" ref="G144:H147">G145</f>
        <v>56</v>
      </c>
      <c r="H144" s="16">
        <f t="shared" si="19"/>
        <v>0</v>
      </c>
    </row>
    <row r="145" spans="1:8" ht="60">
      <c r="A145" s="17" t="s">
        <v>200</v>
      </c>
      <c r="B145" s="12" t="s">
        <v>3</v>
      </c>
      <c r="C145" s="12" t="s">
        <v>7</v>
      </c>
      <c r="D145" s="14" t="s">
        <v>198</v>
      </c>
      <c r="E145" s="14"/>
      <c r="F145" s="16">
        <f>F146</f>
        <v>0</v>
      </c>
      <c r="G145" s="16">
        <f t="shared" si="19"/>
        <v>56</v>
      </c>
      <c r="H145" s="16">
        <f t="shared" si="19"/>
        <v>0</v>
      </c>
    </row>
    <row r="146" spans="1:8" ht="30">
      <c r="A146" s="17" t="s">
        <v>46</v>
      </c>
      <c r="B146" s="12" t="s">
        <v>3</v>
      </c>
      <c r="C146" s="12" t="s">
        <v>7</v>
      </c>
      <c r="D146" s="14" t="s">
        <v>198</v>
      </c>
      <c r="E146" s="14" t="s">
        <v>36</v>
      </c>
      <c r="F146" s="16">
        <f>F147</f>
        <v>0</v>
      </c>
      <c r="G146" s="16">
        <f t="shared" si="19"/>
        <v>56</v>
      </c>
      <c r="H146" s="16">
        <f t="shared" si="19"/>
        <v>0</v>
      </c>
    </row>
    <row r="147" spans="1:8" ht="45">
      <c r="A147" s="17" t="s">
        <v>47</v>
      </c>
      <c r="B147" s="12" t="s">
        <v>3</v>
      </c>
      <c r="C147" s="12" t="s">
        <v>7</v>
      </c>
      <c r="D147" s="14" t="s">
        <v>198</v>
      </c>
      <c r="E147" s="14" t="s">
        <v>37</v>
      </c>
      <c r="F147" s="16">
        <f>F148</f>
        <v>0</v>
      </c>
      <c r="G147" s="16">
        <f t="shared" si="19"/>
        <v>56</v>
      </c>
      <c r="H147" s="16">
        <f t="shared" si="19"/>
        <v>0</v>
      </c>
    </row>
    <row r="148" spans="1:8" ht="45">
      <c r="A148" s="17" t="s">
        <v>48</v>
      </c>
      <c r="B148" s="12" t="s">
        <v>3</v>
      </c>
      <c r="C148" s="12" t="s">
        <v>7</v>
      </c>
      <c r="D148" s="14" t="s">
        <v>198</v>
      </c>
      <c r="E148" s="14" t="s">
        <v>28</v>
      </c>
      <c r="F148" s="16">
        <v>0</v>
      </c>
      <c r="G148" s="16">
        <v>56</v>
      </c>
      <c r="H148" s="16">
        <v>0</v>
      </c>
    </row>
    <row r="149" spans="1:8" ht="15.75">
      <c r="A149" s="35" t="s">
        <v>23</v>
      </c>
      <c r="B149" s="11" t="s">
        <v>16</v>
      </c>
      <c r="C149" s="12"/>
      <c r="D149" s="14"/>
      <c r="E149" s="14"/>
      <c r="F149" s="13">
        <f aca="true" t="shared" si="20" ref="F149:H154">F150</f>
        <v>5</v>
      </c>
      <c r="G149" s="13">
        <f t="shared" si="20"/>
        <v>5</v>
      </c>
      <c r="H149" s="13">
        <f t="shared" si="20"/>
        <v>5</v>
      </c>
    </row>
    <row r="150" spans="1:8" ht="15.75">
      <c r="A150" s="9" t="s">
        <v>125</v>
      </c>
      <c r="B150" s="11" t="s">
        <v>16</v>
      </c>
      <c r="C150" s="11" t="s">
        <v>16</v>
      </c>
      <c r="D150" s="14"/>
      <c r="E150" s="14"/>
      <c r="F150" s="13">
        <f t="shared" si="20"/>
        <v>5</v>
      </c>
      <c r="G150" s="13">
        <f t="shared" si="20"/>
        <v>5</v>
      </c>
      <c r="H150" s="13">
        <f t="shared" si="20"/>
        <v>5</v>
      </c>
    </row>
    <row r="151" spans="1:8" ht="75">
      <c r="A151" s="15" t="s">
        <v>140</v>
      </c>
      <c r="B151" s="12" t="s">
        <v>16</v>
      </c>
      <c r="C151" s="12" t="s">
        <v>16</v>
      </c>
      <c r="D151" s="12" t="s">
        <v>86</v>
      </c>
      <c r="E151" s="12"/>
      <c r="F151" s="16">
        <f t="shared" si="20"/>
        <v>5</v>
      </c>
      <c r="G151" s="16">
        <f t="shared" si="20"/>
        <v>5</v>
      </c>
      <c r="H151" s="16">
        <f t="shared" si="20"/>
        <v>5</v>
      </c>
    </row>
    <row r="152" spans="1:8" ht="120">
      <c r="A152" s="15" t="s">
        <v>72</v>
      </c>
      <c r="B152" s="12" t="s">
        <v>16</v>
      </c>
      <c r="C152" s="12" t="s">
        <v>16</v>
      </c>
      <c r="D152" s="14" t="s">
        <v>110</v>
      </c>
      <c r="E152" s="12"/>
      <c r="F152" s="16">
        <f t="shared" si="20"/>
        <v>5</v>
      </c>
      <c r="G152" s="16">
        <f t="shared" si="20"/>
        <v>5</v>
      </c>
      <c r="H152" s="16">
        <f t="shared" si="20"/>
        <v>5</v>
      </c>
    </row>
    <row r="153" spans="1:8" ht="30">
      <c r="A153" s="15" t="s">
        <v>73</v>
      </c>
      <c r="B153" s="12" t="s">
        <v>16</v>
      </c>
      <c r="C153" s="12" t="s">
        <v>16</v>
      </c>
      <c r="D153" s="14" t="s">
        <v>181</v>
      </c>
      <c r="E153" s="12"/>
      <c r="F153" s="16">
        <f t="shared" si="20"/>
        <v>5</v>
      </c>
      <c r="G153" s="16">
        <f t="shared" si="20"/>
        <v>5</v>
      </c>
      <c r="H153" s="16">
        <f t="shared" si="20"/>
        <v>5</v>
      </c>
    </row>
    <row r="154" spans="1:8" ht="15.75">
      <c r="A154" s="17" t="s">
        <v>41</v>
      </c>
      <c r="B154" s="12" t="s">
        <v>16</v>
      </c>
      <c r="C154" s="12" t="s">
        <v>16</v>
      </c>
      <c r="D154" s="14" t="s">
        <v>181</v>
      </c>
      <c r="E154" s="12" t="s">
        <v>42</v>
      </c>
      <c r="F154" s="16">
        <f t="shared" si="20"/>
        <v>5</v>
      </c>
      <c r="G154" s="16">
        <f t="shared" si="20"/>
        <v>5</v>
      </c>
      <c r="H154" s="16">
        <f t="shared" si="20"/>
        <v>5</v>
      </c>
    </row>
    <row r="155" spans="1:8" ht="15.75">
      <c r="A155" s="19" t="s">
        <v>14</v>
      </c>
      <c r="B155" s="12" t="s">
        <v>16</v>
      </c>
      <c r="C155" s="12" t="s">
        <v>16</v>
      </c>
      <c r="D155" s="14" t="s">
        <v>181</v>
      </c>
      <c r="E155" s="14" t="s">
        <v>27</v>
      </c>
      <c r="F155" s="16">
        <v>5</v>
      </c>
      <c r="G155" s="16">
        <v>5</v>
      </c>
      <c r="H155" s="16">
        <v>5</v>
      </c>
    </row>
    <row r="156" spans="1:8" ht="15.75">
      <c r="A156" s="35" t="s">
        <v>50</v>
      </c>
      <c r="B156" s="11" t="s">
        <v>20</v>
      </c>
      <c r="C156" s="11"/>
      <c r="D156" s="14"/>
      <c r="E156" s="14"/>
      <c r="F156" s="13">
        <f>F157+F172</f>
        <v>3290.6000000000004</v>
      </c>
      <c r="G156" s="13">
        <f>G157+G172</f>
        <v>2898.6000000000004</v>
      </c>
      <c r="H156" s="13">
        <f>H157+H172</f>
        <v>9181.047999999999</v>
      </c>
    </row>
    <row r="157" spans="1:8" ht="15.75">
      <c r="A157" s="9" t="s">
        <v>21</v>
      </c>
      <c r="B157" s="11" t="s">
        <v>20</v>
      </c>
      <c r="C157" s="11" t="s">
        <v>0</v>
      </c>
      <c r="D157" s="14"/>
      <c r="E157" s="14"/>
      <c r="F157" s="13">
        <f>F158+F168</f>
        <v>2701.8</v>
      </c>
      <c r="G157" s="13">
        <f>G158+G168</f>
        <v>2309.8</v>
      </c>
      <c r="H157" s="13">
        <f>H158</f>
        <v>8592.248</v>
      </c>
    </row>
    <row r="158" spans="1:8" ht="75">
      <c r="A158" s="15" t="s">
        <v>150</v>
      </c>
      <c r="B158" s="12" t="s">
        <v>20</v>
      </c>
      <c r="C158" s="12" t="s">
        <v>0</v>
      </c>
      <c r="D158" s="12" t="s">
        <v>86</v>
      </c>
      <c r="E158" s="12"/>
      <c r="F158" s="16">
        <f>F159+F163</f>
        <v>2701.8</v>
      </c>
      <c r="G158" s="16">
        <f>G159+G163</f>
        <v>2309.8</v>
      </c>
      <c r="H158" s="16">
        <f>H159+H163+H167</f>
        <v>8592.248</v>
      </c>
    </row>
    <row r="159" spans="1:8" ht="120">
      <c r="A159" s="15" t="s">
        <v>74</v>
      </c>
      <c r="B159" s="12" t="s">
        <v>20</v>
      </c>
      <c r="C159" s="12" t="s">
        <v>0</v>
      </c>
      <c r="D159" s="14" t="s">
        <v>111</v>
      </c>
      <c r="E159" s="12"/>
      <c r="F159" s="16">
        <f>F160</f>
        <v>1900.6</v>
      </c>
      <c r="G159" s="16">
        <f aca="true" t="shared" si="21" ref="G159:H161">G160</f>
        <v>1502.1</v>
      </c>
      <c r="H159" s="16">
        <f t="shared" si="21"/>
        <v>1531.1</v>
      </c>
    </row>
    <row r="160" spans="1:8" ht="30">
      <c r="A160" s="15" t="s">
        <v>75</v>
      </c>
      <c r="B160" s="12" t="s">
        <v>20</v>
      </c>
      <c r="C160" s="12" t="s">
        <v>0</v>
      </c>
      <c r="D160" s="14" t="s">
        <v>182</v>
      </c>
      <c r="E160" s="12"/>
      <c r="F160" s="16">
        <f>F161</f>
        <v>1900.6</v>
      </c>
      <c r="G160" s="16">
        <f t="shared" si="21"/>
        <v>1502.1</v>
      </c>
      <c r="H160" s="16">
        <f t="shared" si="21"/>
        <v>1531.1</v>
      </c>
    </row>
    <row r="161" spans="1:8" ht="15.75">
      <c r="A161" s="17" t="s">
        <v>41</v>
      </c>
      <c r="B161" s="12" t="s">
        <v>20</v>
      </c>
      <c r="C161" s="12" t="s">
        <v>0</v>
      </c>
      <c r="D161" s="14" t="s">
        <v>182</v>
      </c>
      <c r="E161" s="14" t="s">
        <v>42</v>
      </c>
      <c r="F161" s="16">
        <f>F162</f>
        <v>1900.6</v>
      </c>
      <c r="G161" s="16">
        <f t="shared" si="21"/>
        <v>1502.1</v>
      </c>
      <c r="H161" s="16">
        <f t="shared" si="21"/>
        <v>1531.1</v>
      </c>
    </row>
    <row r="162" spans="1:8" ht="15.75">
      <c r="A162" s="19" t="s">
        <v>14</v>
      </c>
      <c r="B162" s="12" t="s">
        <v>20</v>
      </c>
      <c r="C162" s="12" t="s">
        <v>0</v>
      </c>
      <c r="D162" s="14" t="s">
        <v>182</v>
      </c>
      <c r="E162" s="14" t="s">
        <v>27</v>
      </c>
      <c r="F162" s="16">
        <f>1648.8+251.8</f>
        <v>1900.6</v>
      </c>
      <c r="G162" s="16">
        <v>1502.1</v>
      </c>
      <c r="H162" s="16">
        <v>1531.1</v>
      </c>
    </row>
    <row r="163" spans="1:8" ht="105">
      <c r="A163" s="15" t="s">
        <v>76</v>
      </c>
      <c r="B163" s="14" t="s">
        <v>20</v>
      </c>
      <c r="C163" s="14" t="s">
        <v>0</v>
      </c>
      <c r="D163" s="14" t="s">
        <v>112</v>
      </c>
      <c r="E163" s="14"/>
      <c r="F163" s="16">
        <f>F164</f>
        <v>801.2</v>
      </c>
      <c r="G163" s="16">
        <f aca="true" t="shared" si="22" ref="G163:H165">G164</f>
        <v>807.7</v>
      </c>
      <c r="H163" s="16">
        <f t="shared" si="22"/>
        <v>816.8</v>
      </c>
    </row>
    <row r="164" spans="1:8" ht="15.75">
      <c r="A164" s="19" t="s">
        <v>77</v>
      </c>
      <c r="B164" s="14" t="s">
        <v>20</v>
      </c>
      <c r="C164" s="14" t="s">
        <v>0</v>
      </c>
      <c r="D164" s="14" t="s">
        <v>183</v>
      </c>
      <c r="E164" s="14"/>
      <c r="F164" s="16">
        <f>F165</f>
        <v>801.2</v>
      </c>
      <c r="G164" s="16">
        <f t="shared" si="22"/>
        <v>807.7</v>
      </c>
      <c r="H164" s="16">
        <f t="shared" si="22"/>
        <v>816.8</v>
      </c>
    </row>
    <row r="165" spans="1:8" ht="15.75">
      <c r="A165" s="17" t="s">
        <v>41</v>
      </c>
      <c r="B165" s="14" t="s">
        <v>20</v>
      </c>
      <c r="C165" s="14" t="s">
        <v>0</v>
      </c>
      <c r="D165" s="14" t="s">
        <v>183</v>
      </c>
      <c r="E165" s="14" t="s">
        <v>42</v>
      </c>
      <c r="F165" s="16">
        <f>F166</f>
        <v>801.2</v>
      </c>
      <c r="G165" s="16">
        <f t="shared" si="22"/>
        <v>807.7</v>
      </c>
      <c r="H165" s="16">
        <f t="shared" si="22"/>
        <v>816.8</v>
      </c>
    </row>
    <row r="166" spans="1:8" ht="15.75">
      <c r="A166" s="19" t="s">
        <v>14</v>
      </c>
      <c r="B166" s="12" t="s">
        <v>20</v>
      </c>
      <c r="C166" s="12" t="s">
        <v>0</v>
      </c>
      <c r="D166" s="14" t="s">
        <v>183</v>
      </c>
      <c r="E166" s="14" t="s">
        <v>27</v>
      </c>
      <c r="F166" s="16">
        <v>801.2</v>
      </c>
      <c r="G166" s="16">
        <v>807.7</v>
      </c>
      <c r="H166" s="16">
        <v>816.8</v>
      </c>
    </row>
    <row r="167" spans="1:8" ht="30">
      <c r="A167" s="19" t="s">
        <v>184</v>
      </c>
      <c r="B167" s="12" t="s">
        <v>20</v>
      </c>
      <c r="C167" s="12" t="s">
        <v>0</v>
      </c>
      <c r="D167" s="14" t="s">
        <v>185</v>
      </c>
      <c r="E167" s="14"/>
      <c r="F167" s="16">
        <v>0</v>
      </c>
      <c r="G167" s="16">
        <v>0</v>
      </c>
      <c r="H167" s="16">
        <f>H168</f>
        <v>6244.348</v>
      </c>
    </row>
    <row r="168" spans="1:8" ht="30">
      <c r="A168" s="19" t="s">
        <v>186</v>
      </c>
      <c r="B168" s="12" t="s">
        <v>20</v>
      </c>
      <c r="C168" s="12" t="s">
        <v>0</v>
      </c>
      <c r="D168" s="14" t="s">
        <v>187</v>
      </c>
      <c r="E168" s="14"/>
      <c r="F168" s="16">
        <f>F169</f>
        <v>0</v>
      </c>
      <c r="G168" s="16">
        <f aca="true" t="shared" si="23" ref="G168:H170">G169</f>
        <v>0</v>
      </c>
      <c r="H168" s="16">
        <f t="shared" si="23"/>
        <v>6244.348</v>
      </c>
    </row>
    <row r="169" spans="1:8" ht="30">
      <c r="A169" s="17" t="s">
        <v>46</v>
      </c>
      <c r="B169" s="12" t="s">
        <v>20</v>
      </c>
      <c r="C169" s="12" t="s">
        <v>0</v>
      </c>
      <c r="D169" s="14" t="s">
        <v>187</v>
      </c>
      <c r="E169" s="12" t="s">
        <v>36</v>
      </c>
      <c r="F169" s="16">
        <f>F170</f>
        <v>0</v>
      </c>
      <c r="G169" s="16">
        <f t="shared" si="23"/>
        <v>0</v>
      </c>
      <c r="H169" s="16">
        <f t="shared" si="23"/>
        <v>6244.348</v>
      </c>
    </row>
    <row r="170" spans="1:8" ht="45">
      <c r="A170" s="17" t="s">
        <v>47</v>
      </c>
      <c r="B170" s="12" t="s">
        <v>20</v>
      </c>
      <c r="C170" s="12" t="s">
        <v>0</v>
      </c>
      <c r="D170" s="14" t="s">
        <v>187</v>
      </c>
      <c r="E170" s="12" t="s">
        <v>37</v>
      </c>
      <c r="F170" s="16">
        <f>F171</f>
        <v>0</v>
      </c>
      <c r="G170" s="16">
        <f t="shared" si="23"/>
        <v>0</v>
      </c>
      <c r="H170" s="16">
        <f t="shared" si="23"/>
        <v>6244.348</v>
      </c>
    </row>
    <row r="171" spans="1:8" ht="45">
      <c r="A171" s="17" t="s">
        <v>170</v>
      </c>
      <c r="B171" s="12" t="s">
        <v>20</v>
      </c>
      <c r="C171" s="12" t="s">
        <v>0</v>
      </c>
      <c r="D171" s="14" t="s">
        <v>187</v>
      </c>
      <c r="E171" s="12" t="s">
        <v>115</v>
      </c>
      <c r="F171" s="16">
        <v>0</v>
      </c>
      <c r="G171" s="16">
        <v>0</v>
      </c>
      <c r="H171" s="16">
        <f>6228.74+15.608</f>
        <v>6244.348</v>
      </c>
    </row>
    <row r="172" spans="1:8" ht="28.5">
      <c r="A172" s="9" t="s">
        <v>22</v>
      </c>
      <c r="B172" s="11" t="s">
        <v>20</v>
      </c>
      <c r="C172" s="11" t="s">
        <v>2</v>
      </c>
      <c r="D172" s="11"/>
      <c r="E172" s="11"/>
      <c r="F172" s="13">
        <f>F173</f>
        <v>588.8</v>
      </c>
      <c r="G172" s="13">
        <f aca="true" t="shared" si="24" ref="G172:H176">G173</f>
        <v>588.8</v>
      </c>
      <c r="H172" s="13">
        <f t="shared" si="24"/>
        <v>588.8</v>
      </c>
    </row>
    <row r="173" spans="1:8" ht="45">
      <c r="A173" s="15" t="s">
        <v>188</v>
      </c>
      <c r="B173" s="12" t="s">
        <v>20</v>
      </c>
      <c r="C173" s="12" t="s">
        <v>2</v>
      </c>
      <c r="D173" s="14" t="s">
        <v>86</v>
      </c>
      <c r="E173" s="12"/>
      <c r="F173" s="16">
        <f>F174</f>
        <v>588.8</v>
      </c>
      <c r="G173" s="16">
        <f t="shared" si="24"/>
        <v>588.8</v>
      </c>
      <c r="H173" s="16">
        <f t="shared" si="24"/>
        <v>588.8</v>
      </c>
    </row>
    <row r="174" spans="1:8" ht="90">
      <c r="A174" s="15" t="s">
        <v>135</v>
      </c>
      <c r="B174" s="12" t="s">
        <v>20</v>
      </c>
      <c r="C174" s="12" t="s">
        <v>2</v>
      </c>
      <c r="D174" s="14" t="s">
        <v>113</v>
      </c>
      <c r="E174" s="12"/>
      <c r="F174" s="16">
        <f>F175</f>
        <v>588.8</v>
      </c>
      <c r="G174" s="16">
        <f t="shared" si="24"/>
        <v>588.8</v>
      </c>
      <c r="H174" s="16">
        <f t="shared" si="24"/>
        <v>588.8</v>
      </c>
    </row>
    <row r="175" spans="1:8" ht="30">
      <c r="A175" s="15" t="s">
        <v>136</v>
      </c>
      <c r="B175" s="12" t="s">
        <v>20</v>
      </c>
      <c r="C175" s="12" t="s">
        <v>2</v>
      </c>
      <c r="D175" s="14" t="s">
        <v>189</v>
      </c>
      <c r="E175" s="12"/>
      <c r="F175" s="16">
        <f>F176</f>
        <v>588.8</v>
      </c>
      <c r="G175" s="16">
        <f t="shared" si="24"/>
        <v>588.8</v>
      </c>
      <c r="H175" s="16">
        <f t="shared" si="24"/>
        <v>588.8</v>
      </c>
    </row>
    <row r="176" spans="1:8" ht="15.75">
      <c r="A176" s="17" t="s">
        <v>41</v>
      </c>
      <c r="B176" s="12" t="s">
        <v>20</v>
      </c>
      <c r="C176" s="12" t="s">
        <v>2</v>
      </c>
      <c r="D176" s="14" t="s">
        <v>189</v>
      </c>
      <c r="E176" s="14" t="s">
        <v>42</v>
      </c>
      <c r="F176" s="16">
        <f>F177</f>
        <v>588.8</v>
      </c>
      <c r="G176" s="16">
        <f t="shared" si="24"/>
        <v>588.8</v>
      </c>
      <c r="H176" s="16">
        <f t="shared" si="24"/>
        <v>588.8</v>
      </c>
    </row>
    <row r="177" spans="1:8" ht="15.75">
      <c r="A177" s="17" t="s">
        <v>14</v>
      </c>
      <c r="B177" s="12" t="s">
        <v>20</v>
      </c>
      <c r="C177" s="12" t="s">
        <v>2</v>
      </c>
      <c r="D177" s="14" t="s">
        <v>189</v>
      </c>
      <c r="E177" s="14" t="s">
        <v>27</v>
      </c>
      <c r="F177" s="16">
        <v>588.8</v>
      </c>
      <c r="G177" s="16">
        <v>588.8</v>
      </c>
      <c r="H177" s="16">
        <v>588.8</v>
      </c>
    </row>
    <row r="178" spans="1:8" ht="15.75">
      <c r="A178" s="29" t="s">
        <v>126</v>
      </c>
      <c r="B178" s="11" t="s">
        <v>5</v>
      </c>
      <c r="C178" s="12"/>
      <c r="D178" s="14"/>
      <c r="E178" s="14"/>
      <c r="F178" s="13">
        <f aca="true" t="shared" si="25" ref="F178:H183">F179</f>
        <v>49</v>
      </c>
      <c r="G178" s="13">
        <f t="shared" si="25"/>
        <v>49</v>
      </c>
      <c r="H178" s="13">
        <f t="shared" si="25"/>
        <v>49</v>
      </c>
    </row>
    <row r="179" spans="1:8" ht="15.75">
      <c r="A179" s="36" t="s">
        <v>24</v>
      </c>
      <c r="B179" s="11" t="s">
        <v>5</v>
      </c>
      <c r="C179" s="11" t="s">
        <v>0</v>
      </c>
      <c r="D179" s="11"/>
      <c r="E179" s="11"/>
      <c r="F179" s="13">
        <f t="shared" si="25"/>
        <v>49</v>
      </c>
      <c r="G179" s="13">
        <f t="shared" si="25"/>
        <v>49</v>
      </c>
      <c r="H179" s="13">
        <f t="shared" si="25"/>
        <v>49</v>
      </c>
    </row>
    <row r="180" spans="1:8" ht="75">
      <c r="A180" s="15" t="s">
        <v>150</v>
      </c>
      <c r="B180" s="12" t="s">
        <v>5</v>
      </c>
      <c r="C180" s="12" t="s">
        <v>0</v>
      </c>
      <c r="D180" s="12" t="s">
        <v>86</v>
      </c>
      <c r="E180" s="28"/>
      <c r="F180" s="16">
        <f t="shared" si="25"/>
        <v>49</v>
      </c>
      <c r="G180" s="16">
        <f t="shared" si="25"/>
        <v>49</v>
      </c>
      <c r="H180" s="16">
        <f t="shared" si="25"/>
        <v>49</v>
      </c>
    </row>
    <row r="181" spans="1:8" ht="105">
      <c r="A181" s="15" t="s">
        <v>137</v>
      </c>
      <c r="B181" s="14" t="s">
        <v>5</v>
      </c>
      <c r="C181" s="14" t="s">
        <v>0</v>
      </c>
      <c r="D181" s="14" t="s">
        <v>114</v>
      </c>
      <c r="E181" s="14"/>
      <c r="F181" s="16">
        <f t="shared" si="25"/>
        <v>49</v>
      </c>
      <c r="G181" s="16">
        <f t="shared" si="25"/>
        <v>49</v>
      </c>
      <c r="H181" s="16">
        <f t="shared" si="25"/>
        <v>49</v>
      </c>
    </row>
    <row r="182" spans="1:8" ht="30">
      <c r="A182" s="15" t="s">
        <v>138</v>
      </c>
      <c r="B182" s="14" t="s">
        <v>5</v>
      </c>
      <c r="C182" s="14" t="s">
        <v>0</v>
      </c>
      <c r="D182" s="14" t="s">
        <v>190</v>
      </c>
      <c r="E182" s="14"/>
      <c r="F182" s="16">
        <f t="shared" si="25"/>
        <v>49</v>
      </c>
      <c r="G182" s="16">
        <f t="shared" si="25"/>
        <v>49</v>
      </c>
      <c r="H182" s="16">
        <f t="shared" si="25"/>
        <v>49</v>
      </c>
    </row>
    <row r="183" spans="1:8" ht="15.75">
      <c r="A183" s="17" t="s">
        <v>41</v>
      </c>
      <c r="B183" s="14" t="s">
        <v>5</v>
      </c>
      <c r="C183" s="14" t="s">
        <v>0</v>
      </c>
      <c r="D183" s="14" t="s">
        <v>190</v>
      </c>
      <c r="E183" s="14" t="s">
        <v>42</v>
      </c>
      <c r="F183" s="16">
        <f t="shared" si="25"/>
        <v>49</v>
      </c>
      <c r="G183" s="16">
        <f t="shared" si="25"/>
        <v>49</v>
      </c>
      <c r="H183" s="16">
        <f t="shared" si="25"/>
        <v>49</v>
      </c>
    </row>
    <row r="184" spans="1:8" ht="15.75">
      <c r="A184" s="19" t="s">
        <v>14</v>
      </c>
      <c r="B184" s="14" t="s">
        <v>5</v>
      </c>
      <c r="C184" s="14" t="s">
        <v>0</v>
      </c>
      <c r="D184" s="14" t="s">
        <v>190</v>
      </c>
      <c r="E184" s="14" t="s">
        <v>27</v>
      </c>
      <c r="F184" s="16">
        <v>49</v>
      </c>
      <c r="G184" s="16">
        <v>49</v>
      </c>
      <c r="H184" s="16">
        <v>49</v>
      </c>
    </row>
    <row r="185" spans="1:8" ht="15.75">
      <c r="A185" s="37" t="s">
        <v>78</v>
      </c>
      <c r="B185" s="31"/>
      <c r="C185" s="31"/>
      <c r="D185" s="31"/>
      <c r="E185" s="31"/>
      <c r="F185" s="13">
        <f>F13</f>
        <v>7582.842000000001</v>
      </c>
      <c r="G185" s="13">
        <f>G13</f>
        <v>7904.02</v>
      </c>
      <c r="H185" s="13">
        <f>H13</f>
        <v>11602.109999999999</v>
      </c>
    </row>
    <row r="186" spans="1:8" ht="15.75">
      <c r="A186" s="38" t="s">
        <v>15</v>
      </c>
      <c r="B186" s="11"/>
      <c r="C186" s="11"/>
      <c r="D186" s="11"/>
      <c r="E186" s="11"/>
      <c r="F186" s="13">
        <v>0</v>
      </c>
      <c r="G186" s="13">
        <f>G187</f>
        <v>146.4</v>
      </c>
      <c r="H186" s="13">
        <f>H187</f>
        <v>292.8</v>
      </c>
    </row>
    <row r="187" spans="1:8" ht="15.75">
      <c r="A187" s="33" t="s">
        <v>15</v>
      </c>
      <c r="B187" s="14"/>
      <c r="C187" s="14"/>
      <c r="D187" s="14"/>
      <c r="E187" s="14"/>
      <c r="F187" s="16">
        <v>0</v>
      </c>
      <c r="G187" s="16">
        <f>145.8+0.6</f>
        <v>146.4</v>
      </c>
      <c r="H187" s="16">
        <f>290.2+2.6</f>
        <v>292.8</v>
      </c>
    </row>
    <row r="188" spans="1:8" ht="15.75">
      <c r="A188" s="37" t="s">
        <v>79</v>
      </c>
      <c r="B188" s="31"/>
      <c r="C188" s="31"/>
      <c r="D188" s="31"/>
      <c r="E188" s="31"/>
      <c r="F188" s="13">
        <f>F185+F186</f>
        <v>7582.842000000001</v>
      </c>
      <c r="G188" s="13">
        <f>G185+G186</f>
        <v>8050.42</v>
      </c>
      <c r="H188" s="13">
        <f>H185+H186</f>
        <v>11894.909999999998</v>
      </c>
    </row>
  </sheetData>
  <sheetProtection/>
  <mergeCells count="7">
    <mergeCell ref="F2:H5"/>
    <mergeCell ref="A10:H10"/>
    <mergeCell ref="A11:A12"/>
    <mergeCell ref="B11:B12"/>
    <mergeCell ref="C11:C12"/>
    <mergeCell ref="D11:D12"/>
    <mergeCell ref="E11:E12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2021-03-31T05:16:59Z</cp:lastPrinted>
  <dcterms:created xsi:type="dcterms:W3CDTF">2002-11-21T11:52:45Z</dcterms:created>
  <dcterms:modified xsi:type="dcterms:W3CDTF">2021-03-31T05:17:20Z</dcterms:modified>
  <cp:category/>
  <cp:version/>
  <cp:contentType/>
  <cp:contentStatus/>
</cp:coreProperties>
</file>