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950" windowHeight="12750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<sst xmlns="http://schemas.openxmlformats.org/spreadsheetml/2006/main" count="317" uniqueCount="293">
  <si>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</si>
  <si>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</si>
  <si>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</si>
  <si>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</si>
  <si>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</si>
  <si>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</si>
  <si>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</si>
  <si>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</si>
  <si>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</si>
  <si>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</si>
  <si>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</si>
  <si>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</si>
  <si>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</si>
  <si>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</si>
  <si>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</si>
  <si>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</si>
  <si>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</si>
  <si>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</si>
  <si>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</si>
  <si>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</si>
  <si>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</si>
  <si>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</si>
  <si>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</si>
  <si>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</si>
  <si>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</si>
  <si>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</si>
  <si>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</si>
  <si>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</si>
  <si>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</si>
  <si>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</si>
  <si>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</si>
  <si>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</si>
  <si>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</si>
  <si>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</si>
  <si>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</si>
  <si>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</si>
  <si>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</si>
  <si>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</si>
  <si>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</si>
  <si>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</si>
  <si>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</si>
  <si>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</si>
  <si>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</si>
  <si>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</si>
  <si>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</si>
  <si>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</si>
  <si>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</si>
  <si>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</si>
  <si>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</si>
  <si>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</si>
  <si>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</si>
  <si>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</si>
  <si>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</si>
  <si>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</si>
  <si>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</si>
  <si>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</si>
  <si>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</si>
  <si>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</si>
  <si>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</si>
  <si>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</si>
  <si>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</si>
  <si>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</si>
  <si>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</si>
  <si>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</si>
  <si>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</si>
  <si>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</si>
  <si>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</si>
  <si>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</si>
  <si>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</si>
  <si>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</si>
  <si>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</si>
  <si>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</si>
  <si>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</si>
  <si>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</si>
  <si>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</si>
  <si>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</si>
  <si>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</si>
  <si>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</si>
  <si>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</si>
  <si>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</si>
  <si>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</si>
  <si>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</si>
  <si>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</si>
  <si>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</si>
  <si>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</si>
  <si>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</si>
  <si>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</si>
  <si>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</si>
  <si>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</si>
  <si>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</si>
  <si>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</si>
  <si>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</si>
  <si>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</si>
  <si>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</si>
  <si>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</si>
  <si>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</si>
  <si>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</si>
  <si>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</si>
  <si>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</si>
  <si>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</si>
  <si>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</si>
  <si>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</si>
  <si>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</si>
  <si>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</si>
  <si>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</si>
  <si>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</si>
  <si>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</si>
  <si>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</si>
  <si>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</si>
  <si>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</si>
  <si>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</si>
  <si>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</si>
  <si>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</si>
  <si>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</si>
  <si>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</si>
  <si>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</si>
  <si>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</si>
  <si>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</si>
  <si>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</si>
  <si>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</si>
  <si>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</si>
  <si>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</si>
  <si>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</si>
  <si>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</si>
  <si>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</si>
  <si>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</si>
  <si>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</si>
  <si>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</si>
  <si>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</si>
  <si>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</si>
  <si>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</si>
  <si>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</si>
  <si>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</si>
  <si>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</si>
  <si>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</si>
  <si>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</si>
  <si>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</si>
  <si>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</si>
  <si>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</si>
  <si>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</si>
  <si>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</si>
  <si>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</si>
  <si>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</si>
  <si>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</si>
  <si>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</si>
  <si>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</si>
  <si>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</si>
  <si>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</si>
  <si>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</si>
  <si>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</si>
  <si>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</si>
  <si>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</si>
  <si>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</si>
  <si>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</si>
  <si>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</si>
  <si>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</si>
  <si>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</si>
  <si>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</si>
  <si>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</si>
  <si>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</si>
  <si>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</si>
  <si>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</si>
  <si>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</si>
  <si>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</si>
  <si>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</si>
  <si>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</si>
  <si>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</si>
  <si>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</si>
  <si>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</si>
  <si>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</si>
  <si>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</si>
  <si>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</si>
  <si>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</si>
  <si>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</si>
  <si>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</si>
  <si>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</si>
  <si>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</si>
  <si>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</si>
  <si>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</si>
  <si>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</si>
  <si>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</si>
  <si>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</si>
  <si>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</si>
  <si>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</si>
  <si>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</si>
  <si>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</si>
  <si>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</si>
  <si>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</si>
  <si>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</si>
  <si>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</si>
  <si>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</si>
  <si>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</si>
  <si>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</si>
  <si>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</si>
  <si>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</si>
  <si>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</si>
  <si>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</si>
  <si>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</si>
  <si>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</si>
  <si>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</si>
  <si>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</si>
  <si>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</si>
  <si>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</si>
  <si>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</si>
  <si>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</si>
  <si>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</si>
  <si>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</si>
  <si>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</si>
  <si>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</si>
  <si>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</si>
  <si>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</si>
  <si>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</si>
  <si>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</si>
  <si>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</si>
  <si>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 ИТОГО ДОХОДОВ: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</si>
  <si>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</si>
  <si>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</si>
  <si>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000 1 08 04000 01 0000 110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</si>
  <si>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</si>
  <si>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</si>
  <si>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</si>
  <si>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</si>
  <si>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</si>
  <si>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</si>
  <si>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</si>
  <si>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Земельный налог с организаций</t>
  </si>
  <si>
    <t>Земельный налог с организаций обладающих земельным участком,расположенным в границах сельских поселений</t>
  </si>
  <si>
    <t>000 1 06 06040 00 0000 110</t>
  </si>
  <si>
    <t>000 1 06 06043 10 0000 110</t>
  </si>
  <si>
    <t>Земельный налог с физических лиц</t>
  </si>
  <si>
    <t>Земельный налог с физических лиц, обладающих земельным участком,расположенным в границах сельских поселений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</si>
  <si>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</si>
  <si>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Акцизы по подакцизным товарам (продукции), производимым на территории Российской Федерации
</t>
  </si>
  <si>
    <t>к решению Совета депутатов</t>
  </si>
  <si>
    <t>Чапаевского сельсовета</t>
  </si>
  <si>
    <t>000 2 02 10000 00 0000 150</t>
  </si>
  <si>
    <t>000 2 02 35118 00 0000 150</t>
  </si>
  <si>
    <t>000 2 02 30000 00 0000 150</t>
  </si>
  <si>
    <t>НАЛОГОВЫЕ И НЕНАЛОГОВЫЕ ДОХОДЫ</t>
  </si>
  <si>
    <t>2021</t>
  </si>
  <si>
    <t>000 1 03 02231 01 0000 110</t>
  </si>
  <si>
    <t>000 1 03 02241 01 0000 110</t>
  </si>
  <si>
    <t>000 1 03 02251 01 0000 110</t>
  </si>
  <si>
    <t>000 1 03 02261 01 0000 110</t>
  </si>
  <si>
    <t>Дотации на выравнивание  бюджетной обеспеченности из бюджетов муниципальных районов , городских округов с внутригородским делением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</si>
  <si>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</si>
  <si>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 из бюджета субъекта РФ</t>
  </si>
  <si>
    <t xml:space="preserve">Поступление доходов в бюджет Чапаевского сельсовета Тюльганского района Оренбургской области на 2021 год и плановый период 2022-2023гг </t>
  </si>
  <si>
    <t>2022</t>
  </si>
  <si>
    <t>000 1 01 02030 01 0000 110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</si>
  <si>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</si>
  <si>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</si>
  <si>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физических лицами в соотвествии со статьей 228 Налогового кодекса Российской Федерации</t>
  </si>
  <si>
    <t>000 1 05 03010 01 0000 110</t>
  </si>
  <si>
    <t>НАЛОГИ НА СОВОКУПНЫЙ ДОХОД</t>
  </si>
  <si>
    <t>НАЛОГИ НА ИМУЩЕСТВО</t>
  </si>
  <si>
    <t>ГОСУДАРСТВЕННАЯ ПОШЛИНА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</si>
  <si>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</si>
  <si>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</si>
  <si>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000 2 02 20000 00 0000 150</t>
  </si>
  <si>
    <t>Субсидии бюджетам на поддержку отрасли культуры</t>
  </si>
  <si>
    <t>000 2 02 25519 10 0000 150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</si>
  <si>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</si>
  <si>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000 2 02 20216 10 0000 150</t>
  </si>
  <si>
    <t>000 2 02 20216 00 0000 150</t>
  </si>
  <si>
    <t>Субсидии бюджетам на осуществление дорожной дятельности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</si>
  <si>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</si>
  <si>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поддержку отрасли культуры</t>
  </si>
  <si>
    <t>000 2 02 25519 00 0000 150</t>
  </si>
  <si>
    <t>000 1 11 05020 00 0000 120</t>
  </si>
  <si>
    <t>000 1 11 05025 10 0000 120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</si>
  <si>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</si>
  <si>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закючение договоров аренды указанных земельных участков (за исключением земельных участков бюджетных и автономных учреждений)</t>
  </si>
  <si>
    <t>000 2 02 40000 00 0000 150</t>
  </si>
  <si>
    <t>000 2 02 49999 00 0000 150</t>
  </si>
  <si>
    <t>000 2 02 49999 10 0000 150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</si>
  <si>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</si>
  <si>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</si>
  <si>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Приложение № 2</t>
  </si>
  <si>
    <t>0002 02 15001 00 0000 150</t>
  </si>
  <si>
    <t>0002 02 15001 10 0000 150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</si>
  <si>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</si>
  <si>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000 1 06 06033 10 1000 110</t>
  </si>
  <si>
    <t>000 1 06 06030 00 0000 110</t>
  </si>
  <si>
    <t>000 2 02 25299 10 0000 150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</si>
  <si>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</si>
  <si>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000 2 02 35118 10 0000 150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</si>
  <si>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</si>
  <si>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</si>
  <si>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0002 02 15002 00 0000 150</t>
  </si>
  <si>
    <t>Дотации бюджетам на поддержку мер по обеспечению сбалансированности бюджетов</t>
  </si>
  <si>
    <t>0002 02 15002 10 0000 150</t>
  </si>
  <si>
    <t>от 24.12.2021 г. №99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</si>
</sst>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6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2" borderId="0" xfId="0" applyFont="1" applyFill="1" applyAlignment="1">
      <alignment horizontal="left"/>
    </xf>
    <xf numFmtId="177" fontId="11" fillId="34" borderId="10" xfId="0" applyNumberFormat="1" applyFont="1" applyFill="1" applyBorder="1" applyAlignment="1">
      <alignment horizontal="right" vertical="top" wrapText="1"/>
    </xf>
    <xf numFmtId="177" fontId="2" fillId="34" borderId="10" xfId="0" applyNumberFormat="1" applyFont="1" applyFill="1" applyBorder="1" applyAlignment="1">
      <alignment vertical="top" wrapText="1"/>
    </xf>
    <xf numFmtId="177" fontId="11" fillId="34" borderId="10" xfId="0" applyNumberFormat="1" applyFont="1" applyFill="1" applyBorder="1" applyAlignment="1">
      <alignment vertical="top" wrapText="1"/>
    </xf>
    <xf numFmtId="177" fontId="2" fillId="34" borderId="10" xfId="0" applyNumberFormat="1" applyFont="1" applyFill="1" applyBorder="1" applyAlignment="1">
      <alignment horizontal="right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vertical="top"/>
    </xf>
    <xf numFmtId="0" fontId="11" fillId="34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center" vertical="top"/>
    </xf>
    <xf numFmtId="0" fontId="11" fillId="34" borderId="10" xfId="0" applyFont="1" applyFill="1" applyBorder="1" applyAlignment="1">
      <alignment vertical="top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85" zoomScaleNormal="85" zoomScalePageLayoutView="0" workbookViewId="0" topLeftCell="A1">
      <selection activeCell="S11" sqref="S11"/>
    </sheetView>
  </sheetViews>
  <sheetFormatPr defaultColWidth="9.00390625" defaultRowHeight="12.75"/>
  <cols>
    <col min="1" max="1" width="27.25390625" style="0" customWidth="1"/>
    <col min="2" max="2" width="35.125" style="0" customWidth="1"/>
    <col min="3" max="3" width="11.25390625" style="0" customWidth="1"/>
    <col min="4" max="4" width="11.375" style="0" customWidth="1"/>
    <col min="5" max="5" width="11.75390625" style="0" customWidth="1"/>
  </cols>
  <sheetData>
    <row r="1" spans="1:5" ht="15.75">
      <c r="A1" s="62"/>
      <c r="B1" s="62"/>
      <c r="C1" s="62"/>
      <c r="D1" s="62"/>
      <c r="E1" s="62"/>
    </row>
    <row r="2" spans="1:5" ht="15" customHeight="1">
      <c r="A2" s="63"/>
      <c r="B2" s="64"/>
      <c r="C2" s="65" t="s">
        <v>278</v>
      </c>
      <c r="D2" s="63"/>
      <c r="E2" s="63"/>
    </row>
    <row r="3" spans="1:5" ht="12.75" customHeight="1">
      <c r="A3" s="63"/>
      <c r="B3" s="58"/>
      <c r="C3" s="58" t="s">
        <v>233</v>
      </c>
      <c r="D3" s="63"/>
      <c r="E3" s="63"/>
    </row>
    <row r="4" spans="1:5" ht="15" customHeight="1">
      <c r="A4" s="63"/>
      <c r="B4" s="58"/>
      <c r="C4" s="58" t="s">
        <v>234</v>
      </c>
      <c r="D4" s="63"/>
      <c r="E4" s="63"/>
    </row>
    <row r="5" spans="1:5" ht="15" customHeight="1">
      <c r="A5" s="63"/>
      <c r="B5" s="59"/>
      <c r="C5" s="58" t="s">
        <v>292</v>
      </c>
      <c r="D5" s="63"/>
      <c r="E5" s="63"/>
    </row>
    <row r="6" spans="1:5" ht="17.25" customHeight="1">
      <c r="A6" s="63"/>
      <c r="B6" s="59"/>
      <c r="C6" s="59"/>
      <c r="D6" s="59"/>
      <c r="E6" s="58"/>
    </row>
    <row r="7" spans="1:5" ht="36" customHeight="1">
      <c r="A7" s="84" t="s">
        <v>247</v>
      </c>
      <c r="B7" s="84"/>
      <c r="C7" s="84"/>
      <c r="D7" s="84"/>
      <c r="E7" s="84"/>
    </row>
    <row r="8" spans="1:5" ht="15">
      <c r="A8" s="63"/>
      <c r="B8" s="63"/>
      <c r="C8" s="63"/>
      <c r="D8" s="63"/>
      <c r="E8" s="63" t="s">
        <v>0</v>
      </c>
    </row>
    <row r="9" spans="1:5" ht="78.75" customHeight="1">
      <c r="A9" s="52" t="s">
        <v>2</v>
      </c>
      <c r="B9" s="61" t="s">
        <v>1</v>
      </c>
      <c r="C9" s="61" t="s">
        <v>239</v>
      </c>
      <c r="D9" s="61" t="s">
        <v>248</v>
      </c>
      <c r="E9" s="52">
        <v>2023</v>
      </c>
    </row>
    <row r="10" spans="1:5" ht="36" customHeight="1">
      <c r="A10" s="70" t="s">
        <v>3</v>
      </c>
      <c r="B10" s="71" t="s">
        <v>238</v>
      </c>
      <c r="C10" s="66">
        <f>C11+C16+C22+C25+C33+C36</f>
        <v>4369.13</v>
      </c>
      <c r="D10" s="66">
        <f>D11+D16+D22+D25+D33+D36</f>
        <v>4448.32</v>
      </c>
      <c r="E10" s="66">
        <f>E11+E16+E22+E25+E33+E36</f>
        <v>4539.68</v>
      </c>
    </row>
    <row r="11" spans="1:5" ht="31.5" customHeight="1">
      <c r="A11" s="70" t="s">
        <v>4</v>
      </c>
      <c r="B11" s="71" t="s">
        <v>5</v>
      </c>
      <c r="C11" s="66">
        <f>C12</f>
        <v>924</v>
      </c>
      <c r="D11" s="66">
        <f>D12</f>
        <v>837</v>
      </c>
      <c r="E11" s="66">
        <f>E12</f>
        <v>899</v>
      </c>
    </row>
    <row r="12" spans="1:5" ht="18.75" customHeight="1">
      <c r="A12" s="70" t="s">
        <v>10</v>
      </c>
      <c r="B12" s="71" t="s">
        <v>11</v>
      </c>
      <c r="C12" s="66">
        <f>C13+C14+C15</f>
        <v>924</v>
      </c>
      <c r="D12" s="66">
        <f>D13+D14+D15</f>
        <v>837</v>
      </c>
      <c r="E12" s="66">
        <f>E13+E14+E15</f>
        <v>899</v>
      </c>
    </row>
    <row r="13" spans="1:5" ht="126" customHeight="1">
      <c r="A13" s="72" t="s">
        <v>216</v>
      </c>
      <c r="B13" s="72" t="s">
        <v>215</v>
      </c>
      <c r="C13" s="67">
        <v>820</v>
      </c>
      <c r="D13" s="67">
        <v>730</v>
      </c>
      <c r="E13" s="67">
        <v>785</v>
      </c>
    </row>
    <row r="14" spans="1:5" ht="195">
      <c r="A14" s="75" t="s">
        <v>250</v>
      </c>
      <c r="B14" s="77" t="s">
        <v>251</v>
      </c>
      <c r="C14" s="75">
        <v>49</v>
      </c>
      <c r="D14" s="75">
        <v>27</v>
      </c>
      <c r="E14" s="75">
        <v>28</v>
      </c>
    </row>
    <row r="15" spans="1:5" ht="75">
      <c r="A15" s="72" t="s">
        <v>249</v>
      </c>
      <c r="B15" s="72" t="s">
        <v>252</v>
      </c>
      <c r="C15" s="67">
        <v>55</v>
      </c>
      <c r="D15" s="67">
        <v>80</v>
      </c>
      <c r="E15" s="67">
        <v>86</v>
      </c>
    </row>
    <row r="16" spans="1:5" ht="66" customHeight="1">
      <c r="A16" s="70" t="s">
        <v>219</v>
      </c>
      <c r="B16" s="73" t="s">
        <v>220</v>
      </c>
      <c r="C16" s="68">
        <f>C17</f>
        <v>631.53</v>
      </c>
      <c r="D16" s="68">
        <f>D17</f>
        <v>652.42</v>
      </c>
      <c r="E16" s="68">
        <f>E17</f>
        <v>678.48</v>
      </c>
    </row>
    <row r="17" spans="1:5" ht="64.5" customHeight="1">
      <c r="A17" s="70" t="s">
        <v>221</v>
      </c>
      <c r="B17" s="73" t="s">
        <v>232</v>
      </c>
      <c r="C17" s="67">
        <f>C18+C19+C20+C21</f>
        <v>631.53</v>
      </c>
      <c r="D17" s="67">
        <f>D18+D19+D20+D21</f>
        <v>652.42</v>
      </c>
      <c r="E17" s="67">
        <f>E18+E19+E20+E21</f>
        <v>678.48</v>
      </c>
    </row>
    <row r="18" spans="1:5" ht="127.5" customHeight="1">
      <c r="A18" s="74" t="s">
        <v>240</v>
      </c>
      <c r="B18" s="76" t="s">
        <v>223</v>
      </c>
      <c r="C18" s="67">
        <f>287.05+2.93</f>
        <v>289.98</v>
      </c>
      <c r="D18" s="67">
        <f>287.05+12.88</f>
        <v>299.93</v>
      </c>
      <c r="E18" s="67">
        <f>287.05+27.08</f>
        <v>314.13</v>
      </c>
    </row>
    <row r="19" spans="1:5" ht="156" customHeight="1">
      <c r="A19" s="74" t="s">
        <v>241</v>
      </c>
      <c r="B19" s="72" t="s">
        <v>222</v>
      </c>
      <c r="C19" s="67">
        <f>1.47+0.18</f>
        <v>1.65</v>
      </c>
      <c r="D19" s="67">
        <f>1.47+0.22</f>
        <v>1.69</v>
      </c>
      <c r="E19" s="67">
        <f>1.47+0.28</f>
        <v>1.75</v>
      </c>
    </row>
    <row r="20" spans="1:5" ht="124.5" customHeight="1">
      <c r="A20" s="74" t="s">
        <v>242</v>
      </c>
      <c r="B20" s="72" t="s">
        <v>224</v>
      </c>
      <c r="C20" s="67">
        <f>374.94+6.51</f>
        <v>381.45</v>
      </c>
      <c r="D20" s="67">
        <f>374.94+18.58</f>
        <v>393.52</v>
      </c>
      <c r="E20" s="67">
        <f>374.94+35.89</f>
        <v>410.83</v>
      </c>
    </row>
    <row r="21" spans="1:5" ht="120.75" customHeight="1">
      <c r="A21" s="74" t="s">
        <v>243</v>
      </c>
      <c r="B21" s="72" t="s">
        <v>231</v>
      </c>
      <c r="C21" s="67">
        <f>-37.04-4.51</f>
        <v>-41.55</v>
      </c>
      <c r="D21" s="67">
        <f>-37.04-5.68</f>
        <v>-42.72</v>
      </c>
      <c r="E21" s="67">
        <f>-37.04-11.19</f>
        <v>-48.23</v>
      </c>
    </row>
    <row r="22" spans="1:5" ht="28.5">
      <c r="A22" s="70" t="s">
        <v>15</v>
      </c>
      <c r="B22" s="73" t="s">
        <v>254</v>
      </c>
      <c r="C22" s="68">
        <f aca="true" t="shared" si="0" ref="C22:E23">C23</f>
        <v>955.4</v>
      </c>
      <c r="D22" s="68">
        <f t="shared" si="0"/>
        <v>37.4</v>
      </c>
      <c r="E22" s="68">
        <f t="shared" si="0"/>
        <v>38.7</v>
      </c>
    </row>
    <row r="23" spans="1:5" ht="28.5">
      <c r="A23" s="70" t="s">
        <v>19</v>
      </c>
      <c r="B23" s="73" t="s">
        <v>20</v>
      </c>
      <c r="C23" s="68">
        <f t="shared" si="0"/>
        <v>955.4</v>
      </c>
      <c r="D23" s="68">
        <f t="shared" si="0"/>
        <v>37.4</v>
      </c>
      <c r="E23" s="68">
        <f t="shared" si="0"/>
        <v>38.7</v>
      </c>
    </row>
    <row r="24" spans="1:5" ht="15">
      <c r="A24" s="74" t="s">
        <v>253</v>
      </c>
      <c r="B24" s="72" t="s">
        <v>20</v>
      </c>
      <c r="C24" s="67">
        <v>955.4</v>
      </c>
      <c r="D24" s="67">
        <v>37.4</v>
      </c>
      <c r="E24" s="67">
        <v>38.7</v>
      </c>
    </row>
    <row r="25" spans="1:5" ht="19.5" customHeight="1">
      <c r="A25" s="70" t="s">
        <v>21</v>
      </c>
      <c r="B25" s="71" t="s">
        <v>255</v>
      </c>
      <c r="C25" s="66">
        <f>C26+C28</f>
        <v>1857.7</v>
      </c>
      <c r="D25" s="66">
        <f>D26+D28</f>
        <v>2804.5</v>
      </c>
      <c r="E25" s="66">
        <f>E26+E28</f>
        <v>2806.5</v>
      </c>
    </row>
    <row r="26" spans="1:5" ht="31.5" customHeight="1">
      <c r="A26" s="70" t="s">
        <v>206</v>
      </c>
      <c r="B26" s="71" t="s">
        <v>208</v>
      </c>
      <c r="C26" s="66">
        <f>C27</f>
        <v>55.7</v>
      </c>
      <c r="D26" s="66">
        <f>D27</f>
        <v>77</v>
      </c>
      <c r="E26" s="66">
        <f>E27</f>
        <v>77</v>
      </c>
    </row>
    <row r="27" spans="1:5" ht="80.25" customHeight="1">
      <c r="A27" s="74" t="s">
        <v>207</v>
      </c>
      <c r="B27" s="78" t="s">
        <v>245</v>
      </c>
      <c r="C27" s="69">
        <v>55.7</v>
      </c>
      <c r="D27" s="69">
        <v>77</v>
      </c>
      <c r="E27" s="69">
        <v>77</v>
      </c>
    </row>
    <row r="28" spans="1:5" ht="22.5" customHeight="1">
      <c r="A28" s="70" t="s">
        <v>209</v>
      </c>
      <c r="B28" s="71" t="s">
        <v>210</v>
      </c>
      <c r="C28" s="66">
        <f>C29+C31</f>
        <v>1802</v>
      </c>
      <c r="D28" s="66">
        <f>D29+D31</f>
        <v>2727.5</v>
      </c>
      <c r="E28" s="66">
        <f>E29+E31</f>
        <v>2729.5</v>
      </c>
    </row>
    <row r="29" spans="1:5" ht="19.5" customHeight="1">
      <c r="A29" s="74" t="s">
        <v>283</v>
      </c>
      <c r="B29" s="76" t="s">
        <v>225</v>
      </c>
      <c r="C29" s="69">
        <f>C30</f>
        <v>623</v>
      </c>
      <c r="D29" s="69">
        <f>D30</f>
        <v>559</v>
      </c>
      <c r="E29" s="69">
        <f>E30</f>
        <v>560</v>
      </c>
    </row>
    <row r="30" spans="1:5" ht="60" customHeight="1">
      <c r="A30" s="74" t="s">
        <v>282</v>
      </c>
      <c r="B30" s="76" t="s">
        <v>226</v>
      </c>
      <c r="C30" s="69">
        <v>623</v>
      </c>
      <c r="D30" s="69">
        <v>559</v>
      </c>
      <c r="E30" s="69">
        <v>560</v>
      </c>
    </row>
    <row r="31" spans="1:5" ht="19.5" customHeight="1">
      <c r="A31" s="74" t="s">
        <v>227</v>
      </c>
      <c r="B31" s="76" t="s">
        <v>229</v>
      </c>
      <c r="C31" s="69">
        <f>C32</f>
        <v>1179</v>
      </c>
      <c r="D31" s="69">
        <f>D32</f>
        <v>2168.5</v>
      </c>
      <c r="E31" s="69">
        <f>E32</f>
        <v>2169.5</v>
      </c>
    </row>
    <row r="32" spans="1:5" ht="60.75" customHeight="1">
      <c r="A32" s="74" t="s">
        <v>228</v>
      </c>
      <c r="B32" s="76" t="s">
        <v>230</v>
      </c>
      <c r="C32" s="69">
        <v>1179</v>
      </c>
      <c r="D32" s="69">
        <v>2168.5</v>
      </c>
      <c r="E32" s="69">
        <v>2169.5</v>
      </c>
    </row>
    <row r="33" spans="1:5" ht="36.75" customHeight="1">
      <c r="A33" s="70" t="s">
        <v>23</v>
      </c>
      <c r="B33" s="71" t="s">
        <v>256</v>
      </c>
      <c r="C33" s="66">
        <f aca="true" t="shared" si="1" ref="C33:E34">C34</f>
        <v>0.5</v>
      </c>
      <c r="D33" s="66">
        <f t="shared" si="1"/>
        <v>1</v>
      </c>
      <c r="E33" s="66">
        <f t="shared" si="1"/>
        <v>1</v>
      </c>
    </row>
    <row r="34" spans="1:5" ht="93.75" customHeight="1">
      <c r="A34" s="73" t="s">
        <v>217</v>
      </c>
      <c r="B34" s="73" t="s">
        <v>218</v>
      </c>
      <c r="C34" s="66">
        <f t="shared" si="1"/>
        <v>0.5</v>
      </c>
      <c r="D34" s="66">
        <f t="shared" si="1"/>
        <v>1</v>
      </c>
      <c r="E34" s="66">
        <f t="shared" si="1"/>
        <v>1</v>
      </c>
    </row>
    <row r="35" spans="1:5" ht="125.25" customHeight="1">
      <c r="A35" s="72" t="s">
        <v>211</v>
      </c>
      <c r="B35" s="72" t="s">
        <v>212</v>
      </c>
      <c r="C35" s="69">
        <v>0.5</v>
      </c>
      <c r="D35" s="69">
        <v>1</v>
      </c>
      <c r="E35" s="69">
        <v>1</v>
      </c>
    </row>
    <row r="36" spans="1:5" ht="57">
      <c r="A36" s="73" t="s">
        <v>46</v>
      </c>
      <c r="B36" s="73" t="s">
        <v>47</v>
      </c>
      <c r="C36" s="66">
        <f>C37</f>
        <v>0</v>
      </c>
      <c r="D36" s="66">
        <f aca="true" t="shared" si="2" ref="D36:E38">D37</f>
        <v>116</v>
      </c>
      <c r="E36" s="66">
        <f t="shared" si="2"/>
        <v>116</v>
      </c>
    </row>
    <row r="37" spans="1:5" ht="150">
      <c r="A37" s="72" t="s">
        <v>48</v>
      </c>
      <c r="B37" s="72" t="s">
        <v>271</v>
      </c>
      <c r="C37" s="69">
        <f>C38</f>
        <v>0</v>
      </c>
      <c r="D37" s="69">
        <f t="shared" si="2"/>
        <v>116</v>
      </c>
      <c r="E37" s="69">
        <f t="shared" si="2"/>
        <v>116</v>
      </c>
    </row>
    <row r="38" spans="1:5" ht="150">
      <c r="A38" s="72" t="s">
        <v>269</v>
      </c>
      <c r="B38" s="72" t="s">
        <v>272</v>
      </c>
      <c r="C38" s="69">
        <f>C39</f>
        <v>0</v>
      </c>
      <c r="D38" s="69">
        <f t="shared" si="2"/>
        <v>116</v>
      </c>
      <c r="E38" s="69">
        <f t="shared" si="2"/>
        <v>116</v>
      </c>
    </row>
    <row r="39" spans="1:5" ht="135">
      <c r="A39" s="72" t="s">
        <v>270</v>
      </c>
      <c r="B39" s="72" t="s">
        <v>281</v>
      </c>
      <c r="C39" s="69">
        <v>0</v>
      </c>
      <c r="D39" s="69">
        <v>116</v>
      </c>
      <c r="E39" s="69">
        <v>116</v>
      </c>
    </row>
    <row r="40" spans="1:5" ht="34.5" customHeight="1">
      <c r="A40" s="70" t="s">
        <v>68</v>
      </c>
      <c r="B40" s="81" t="s">
        <v>205</v>
      </c>
      <c r="C40" s="66">
        <f>C41</f>
        <v>2353.98</v>
      </c>
      <c r="D40" s="66">
        <f>D41</f>
        <v>3602.1</v>
      </c>
      <c r="E40" s="66">
        <f>E41</f>
        <v>7355.23</v>
      </c>
    </row>
    <row r="41" spans="1:5" ht="48" customHeight="1">
      <c r="A41" s="73" t="s">
        <v>70</v>
      </c>
      <c r="B41" s="73" t="s">
        <v>110</v>
      </c>
      <c r="C41" s="66">
        <f>C42+C54+C47+C57</f>
        <v>2353.98</v>
      </c>
      <c r="D41" s="66">
        <f>D42+D54+D47+D57</f>
        <v>3602.1</v>
      </c>
      <c r="E41" s="66">
        <f>E42+E54+E47+E57</f>
        <v>7355.23</v>
      </c>
    </row>
    <row r="42" spans="1:5" ht="28.5">
      <c r="A42" s="70" t="s">
        <v>235</v>
      </c>
      <c r="B42" s="71" t="s">
        <v>257</v>
      </c>
      <c r="C42" s="66">
        <f>C43+C45</f>
        <v>2138.3</v>
      </c>
      <c r="D42" s="66">
        <f aca="true" t="shared" si="3" ref="C42:E43">D43</f>
        <v>1406</v>
      </c>
      <c r="E42" s="66">
        <f t="shared" si="3"/>
        <v>1316</v>
      </c>
    </row>
    <row r="43" spans="1:5" ht="75">
      <c r="A43" s="79" t="s">
        <v>279</v>
      </c>
      <c r="B43" s="78" t="s">
        <v>244</v>
      </c>
      <c r="C43" s="69">
        <f t="shared" si="3"/>
        <v>2133</v>
      </c>
      <c r="D43" s="69">
        <f t="shared" si="3"/>
        <v>1406</v>
      </c>
      <c r="E43" s="69">
        <f t="shared" si="3"/>
        <v>1316</v>
      </c>
    </row>
    <row r="44" spans="1:5" ht="60">
      <c r="A44" s="79" t="s">
        <v>280</v>
      </c>
      <c r="B44" s="78" t="s">
        <v>246</v>
      </c>
      <c r="C44" s="69">
        <v>2133</v>
      </c>
      <c r="D44" s="69">
        <v>1406</v>
      </c>
      <c r="E44" s="69">
        <v>1316</v>
      </c>
    </row>
    <row r="45" spans="1:5" ht="45">
      <c r="A45" s="79" t="s">
        <v>289</v>
      </c>
      <c r="B45" s="78" t="s">
        <v>290</v>
      </c>
      <c r="C45" s="69">
        <v>5.3</v>
      </c>
      <c r="D45" s="69">
        <v>0</v>
      </c>
      <c r="E45" s="69">
        <v>0</v>
      </c>
    </row>
    <row r="46" spans="1:5" ht="75">
      <c r="A46" s="79" t="s">
        <v>291</v>
      </c>
      <c r="B46" s="78" t="s">
        <v>244</v>
      </c>
      <c r="C46" s="69">
        <v>5.3</v>
      </c>
      <c r="D46" s="69">
        <v>0</v>
      </c>
      <c r="E46" s="69">
        <v>0</v>
      </c>
    </row>
    <row r="47" spans="1:5" ht="42.75">
      <c r="A47" s="82" t="s">
        <v>259</v>
      </c>
      <c r="B47" s="71" t="s">
        <v>266</v>
      </c>
      <c r="C47" s="66">
        <f>C48+C52+C50</f>
        <v>0</v>
      </c>
      <c r="D47" s="66">
        <f>D48+D52+D50</f>
        <v>2093.1</v>
      </c>
      <c r="E47" s="66">
        <f>E48+E52+E50</f>
        <v>5932.13</v>
      </c>
    </row>
    <row r="48" spans="1:5" ht="150">
      <c r="A48" s="79" t="s">
        <v>264</v>
      </c>
      <c r="B48" s="78" t="s">
        <v>265</v>
      </c>
      <c r="C48" s="69">
        <f>C49</f>
        <v>0</v>
      </c>
      <c r="D48" s="69">
        <f>D49</f>
        <v>2038.1</v>
      </c>
      <c r="E48" s="69">
        <f>E49</f>
        <v>0</v>
      </c>
    </row>
    <row r="49" spans="1:5" ht="150">
      <c r="A49" s="79" t="s">
        <v>263</v>
      </c>
      <c r="B49" s="78" t="s">
        <v>262</v>
      </c>
      <c r="C49" s="69">
        <v>0</v>
      </c>
      <c r="D49" s="69">
        <v>2038.1</v>
      </c>
      <c r="E49" s="69">
        <v>0</v>
      </c>
    </row>
    <row r="50" spans="1:5" ht="120">
      <c r="A50" s="79" t="s">
        <v>287</v>
      </c>
      <c r="B50" s="78" t="s">
        <v>288</v>
      </c>
      <c r="C50" s="69">
        <f>C51</f>
        <v>0</v>
      </c>
      <c r="D50" s="69">
        <f>D51</f>
        <v>55</v>
      </c>
      <c r="E50" s="69">
        <f>E51</f>
        <v>0</v>
      </c>
    </row>
    <row r="51" spans="1:5" ht="120">
      <c r="A51" s="79" t="s">
        <v>284</v>
      </c>
      <c r="B51" s="78" t="s">
        <v>285</v>
      </c>
      <c r="C51" s="69">
        <v>0</v>
      </c>
      <c r="D51" s="69">
        <v>55</v>
      </c>
      <c r="E51" s="69">
        <v>0</v>
      </c>
    </row>
    <row r="52" spans="1:5" ht="30">
      <c r="A52" s="79" t="s">
        <v>268</v>
      </c>
      <c r="B52" s="78" t="s">
        <v>260</v>
      </c>
      <c r="C52" s="69">
        <f>C53</f>
        <v>0</v>
      </c>
      <c r="D52" s="69">
        <f>D53</f>
        <v>0</v>
      </c>
      <c r="E52" s="69">
        <f>E53</f>
        <v>5932.13</v>
      </c>
    </row>
    <row r="53" spans="1:5" ht="45">
      <c r="A53" s="79" t="s">
        <v>261</v>
      </c>
      <c r="B53" s="78" t="s">
        <v>267</v>
      </c>
      <c r="C53" s="69">
        <v>0</v>
      </c>
      <c r="D53" s="69">
        <v>0</v>
      </c>
      <c r="E53" s="69">
        <v>5932.13</v>
      </c>
    </row>
    <row r="54" spans="1:5" ht="42.75">
      <c r="A54" s="70" t="s">
        <v>237</v>
      </c>
      <c r="B54" s="73" t="s">
        <v>258</v>
      </c>
      <c r="C54" s="66">
        <f aca="true" t="shared" si="4" ref="C54:E55">C55</f>
        <v>102</v>
      </c>
      <c r="D54" s="66">
        <f t="shared" si="4"/>
        <v>103</v>
      </c>
      <c r="E54" s="66">
        <f t="shared" si="4"/>
        <v>107.1</v>
      </c>
    </row>
    <row r="55" spans="1:5" ht="60">
      <c r="A55" s="80" t="s">
        <v>236</v>
      </c>
      <c r="B55" s="72" t="s">
        <v>167</v>
      </c>
      <c r="C55" s="69">
        <f t="shared" si="4"/>
        <v>102</v>
      </c>
      <c r="D55" s="69">
        <f t="shared" si="4"/>
        <v>103</v>
      </c>
      <c r="E55" s="69">
        <f t="shared" si="4"/>
        <v>107.1</v>
      </c>
    </row>
    <row r="56" spans="1:5" ht="60">
      <c r="A56" s="80" t="s">
        <v>286</v>
      </c>
      <c r="B56" s="72" t="s">
        <v>213</v>
      </c>
      <c r="C56" s="69">
        <v>102</v>
      </c>
      <c r="D56" s="69">
        <v>103</v>
      </c>
      <c r="E56" s="69">
        <v>107.1</v>
      </c>
    </row>
    <row r="57" spans="1:5" ht="28.5">
      <c r="A57" s="83" t="s">
        <v>273</v>
      </c>
      <c r="B57" s="73" t="s">
        <v>156</v>
      </c>
      <c r="C57" s="66">
        <f aca="true" t="shared" si="5" ref="C57:E58">C58</f>
        <v>113.68</v>
      </c>
      <c r="D57" s="66">
        <f t="shared" si="5"/>
        <v>0</v>
      </c>
      <c r="E57" s="66">
        <f t="shared" si="5"/>
        <v>0</v>
      </c>
    </row>
    <row r="58" spans="1:5" ht="36.75" customHeight="1">
      <c r="A58" s="80" t="s">
        <v>274</v>
      </c>
      <c r="B58" s="72" t="s">
        <v>277</v>
      </c>
      <c r="C58" s="69">
        <f t="shared" si="5"/>
        <v>113.68</v>
      </c>
      <c r="D58" s="69">
        <f t="shared" si="5"/>
        <v>0</v>
      </c>
      <c r="E58" s="69">
        <f t="shared" si="5"/>
        <v>0</v>
      </c>
    </row>
    <row r="59" spans="1:5" ht="45">
      <c r="A59" s="80" t="s">
        <v>275</v>
      </c>
      <c r="B59" s="72" t="s">
        <v>276</v>
      </c>
      <c r="C59" s="69">
        <v>113.68</v>
      </c>
      <c r="D59" s="69">
        <v>0</v>
      </c>
      <c r="E59" s="69">
        <v>0</v>
      </c>
    </row>
    <row r="60" spans="1:5" ht="14.25">
      <c r="A60" s="73"/>
      <c r="B60" s="71" t="s">
        <v>214</v>
      </c>
      <c r="C60" s="66">
        <f>C40+C10</f>
        <v>6723.110000000001</v>
      </c>
      <c r="D60" s="66">
        <f>D40+D10</f>
        <v>8050.42</v>
      </c>
      <c r="E60" s="66">
        <f>E40+E10</f>
        <v>11894.91</v>
      </c>
    </row>
    <row r="61" spans="1:5" ht="12.75" customHeight="1">
      <c r="A61" s="5"/>
      <c r="B61" s="6"/>
      <c r="C61" s="60"/>
      <c r="D61" s="6"/>
      <c r="E61" s="21"/>
    </row>
    <row r="62" spans="1:5" ht="13.5" customHeight="1">
      <c r="A62" s="7"/>
      <c r="B62" s="8"/>
      <c r="C62" s="60"/>
      <c r="D62" s="8"/>
      <c r="E62" s="9"/>
    </row>
    <row r="63" ht="12.75">
      <c r="C63" s="6"/>
    </row>
    <row r="64" ht="15.75">
      <c r="C64" s="8"/>
    </row>
    <row r="65" ht="12.75">
      <c r="C65" s="6"/>
    </row>
  </sheetData>
  <sheetProtection/>
  <mergeCells count="1">
    <mergeCell ref="A7:E7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82">
      <selection activeCell="B73" sqref="B73"/>
    </sheetView>
  </sheetViews>
  <sheetFormatPr defaultColWidth="9.00390625" defaultRowHeight="12.75"/>
  <cols>
    <col min="1" max="1" width="27.25390625" style="0" customWidth="1"/>
    <col min="2" max="2" width="56.375" style="0" customWidth="1"/>
    <col min="3" max="3" width="13.875" style="0" customWidth="1"/>
    <col min="4" max="4" width="10.375" style="0" customWidth="1"/>
    <col min="5" max="5" width="11.00390625" style="0" customWidth="1"/>
  </cols>
  <sheetData>
    <row r="1" spans="2:4" ht="15">
      <c r="B1" s="86" t="s">
        <v>92</v>
      </c>
      <c r="C1" s="86"/>
      <c r="D1" s="1"/>
    </row>
    <row r="2" spans="2:3" ht="12.75" customHeight="1">
      <c r="B2" s="87"/>
      <c r="C2" s="87"/>
    </row>
    <row r="3" spans="2:3" ht="15" customHeight="1">
      <c r="B3" s="87"/>
      <c r="C3" s="87"/>
    </row>
    <row r="4" spans="2:3" ht="15" customHeight="1">
      <c r="B4" s="88"/>
      <c r="C4" s="88"/>
    </row>
    <row r="5" spans="1:3" ht="15.75" customHeight="1">
      <c r="A5" s="85" t="s">
        <v>196</v>
      </c>
      <c r="B5" s="85"/>
      <c r="C5" s="85"/>
    </row>
    <row r="6" ht="16.5" thickBot="1">
      <c r="C6" s="2" t="s">
        <v>0</v>
      </c>
    </row>
    <row r="7" spans="1:5" ht="45.75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1.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.7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1.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1.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1.5">
      <c r="A65" s="13" t="s">
        <v>74</v>
      </c>
      <c r="B65" s="35" t="s">
        <v>75</v>
      </c>
      <c r="C65" s="57"/>
      <c r="D65" s="57"/>
      <c r="E65" s="57"/>
    </row>
    <row r="66" spans="1:5" ht="47.2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1.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1.5">
      <c r="A68" s="26" t="s">
        <v>170</v>
      </c>
      <c r="B68" s="18" t="s">
        <v>171</v>
      </c>
      <c r="C68" s="28"/>
      <c r="D68" s="28"/>
      <c r="E68" s="28"/>
    </row>
    <row r="69" spans="1:5" ht="31.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1.5">
      <c r="A70" s="26" t="s">
        <v>175</v>
      </c>
      <c r="B70" s="39" t="s">
        <v>177</v>
      </c>
      <c r="C70" s="28"/>
      <c r="D70" s="28"/>
      <c r="E70" s="28"/>
    </row>
    <row r="71" spans="1:5" ht="63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3">
      <c r="A72" s="24" t="s">
        <v>113</v>
      </c>
      <c r="B72" s="35" t="s">
        <v>114</v>
      </c>
      <c r="C72" s="57"/>
      <c r="D72" s="57"/>
      <c r="E72" s="57"/>
    </row>
    <row r="73" spans="1:5" ht="47.2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7.2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3">
      <c r="A76" s="26" t="s">
        <v>121</v>
      </c>
      <c r="B76" s="18" t="s">
        <v>122</v>
      </c>
      <c r="C76" s="57"/>
      <c r="D76" s="57"/>
      <c r="E76" s="57"/>
    </row>
    <row r="77" spans="1:5" ht="94.5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4.5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.75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1.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1.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7.2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3">
      <c r="A86" s="13" t="s">
        <v>132</v>
      </c>
      <c r="B86" s="39" t="s">
        <v>134</v>
      </c>
      <c r="C86" s="28"/>
      <c r="D86" s="28"/>
      <c r="E86" s="28"/>
    </row>
    <row r="87" spans="1:5" ht="31.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7.2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7.25">
      <c r="A90" s="13" t="s">
        <v>139</v>
      </c>
      <c r="B90" s="39" t="s">
        <v>140</v>
      </c>
      <c r="C90" s="28"/>
      <c r="D90" s="28"/>
      <c r="E90" s="28"/>
    </row>
    <row r="91" spans="1:5" ht="47.2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7.2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7.2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7.2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7.25">
      <c r="A98" s="13" t="s">
        <v>150</v>
      </c>
      <c r="B98" s="39" t="s">
        <v>87</v>
      </c>
      <c r="C98" s="28"/>
      <c r="D98" s="28"/>
      <c r="E98" s="28"/>
    </row>
    <row r="99" spans="1:5" ht="94.5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4.5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2018-12-27T04:40:48Z</cp:lastPrinted>
  <dcterms:created xsi:type="dcterms:W3CDTF">2007-03-16T06:38:42Z</dcterms:created>
  <dcterms:modified xsi:type="dcterms:W3CDTF">2021-12-27T16:22:24Z</dcterms:modified>
  <cp:category/>
  <cp:version/>
  <cp:contentType/>
  <cp:contentStatus/>
</cp:coreProperties>
</file>