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15" windowWidth="13485" windowHeight="120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G9" i="1" l="1"/>
  <c r="F31" i="1" l="1"/>
  <c r="F154" i="1" l="1"/>
  <c r="G29" i="1" l="1"/>
  <c r="F54" i="1"/>
  <c r="F46" i="1"/>
  <c r="G160" i="1"/>
  <c r="G159" i="1" s="1"/>
  <c r="G158" i="1" s="1"/>
  <c r="G157" i="1" s="1"/>
  <c r="H160" i="1"/>
  <c r="H159" i="1" s="1"/>
  <c r="H158" i="1" s="1"/>
  <c r="H157" i="1" s="1"/>
  <c r="H156" i="1" s="1"/>
  <c r="G161" i="1"/>
  <c r="H161" i="1"/>
  <c r="F161" i="1"/>
  <c r="F160" i="1" s="1"/>
  <c r="F159" i="1" s="1"/>
  <c r="F158" i="1" s="1"/>
  <c r="F157" i="1" s="1"/>
  <c r="H169" i="1" l="1"/>
  <c r="H177" i="1"/>
  <c r="G122" i="1" l="1"/>
  <c r="H122" i="1"/>
  <c r="F122" i="1"/>
  <c r="H126" i="1"/>
  <c r="H125" i="1" s="1"/>
  <c r="G126" i="1"/>
  <c r="G125" i="1" s="1"/>
  <c r="F126" i="1"/>
  <c r="F125" i="1" s="1"/>
  <c r="H54" i="1" l="1"/>
  <c r="G54" i="1"/>
  <c r="G45" i="1"/>
  <c r="H45" i="1"/>
  <c r="F45" i="1"/>
  <c r="H29" i="1"/>
  <c r="H204" i="1"/>
  <c r="G204" i="1"/>
  <c r="H168" i="1" l="1"/>
  <c r="H167" i="1" s="1"/>
  <c r="H166" i="1" s="1"/>
  <c r="H165" i="1" s="1"/>
  <c r="H164" i="1" s="1"/>
  <c r="H163" i="1" s="1"/>
  <c r="G168" i="1"/>
  <c r="G167" i="1" s="1"/>
  <c r="G166" i="1" s="1"/>
  <c r="G165" i="1" s="1"/>
  <c r="G164" i="1" s="1"/>
  <c r="G163" i="1" s="1"/>
  <c r="F168" i="1"/>
  <c r="F167" i="1"/>
  <c r="F166" i="1"/>
  <c r="F165" i="1" s="1"/>
  <c r="F164" i="1" s="1"/>
  <c r="F163" i="1" s="1"/>
  <c r="G176" i="1"/>
  <c r="G175" i="1" s="1"/>
  <c r="G174" i="1" s="1"/>
  <c r="G173" i="1" s="1"/>
  <c r="G172" i="1" s="1"/>
  <c r="G171" i="1" s="1"/>
  <c r="G170" i="1" s="1"/>
  <c r="H176" i="1"/>
  <c r="H175" i="1" s="1"/>
  <c r="H174" i="1" s="1"/>
  <c r="H173" i="1" s="1"/>
  <c r="H172" i="1" s="1"/>
  <c r="H171" i="1" s="1"/>
  <c r="H170" i="1" s="1"/>
  <c r="F176" i="1"/>
  <c r="F175" i="1" s="1"/>
  <c r="F174" i="1" s="1"/>
  <c r="F173" i="1" s="1"/>
  <c r="F172" i="1" s="1"/>
  <c r="F171" i="1" s="1"/>
  <c r="F170" i="1" s="1"/>
  <c r="G184" i="1"/>
  <c r="G183" i="1" s="1"/>
  <c r="G182" i="1" s="1"/>
  <c r="G181" i="1" s="1"/>
  <c r="G180" i="1" s="1"/>
  <c r="G179" i="1" s="1"/>
  <c r="G178" i="1" s="1"/>
  <c r="H184" i="1"/>
  <c r="H183" i="1" s="1"/>
  <c r="H182" i="1" s="1"/>
  <c r="H181" i="1" s="1"/>
  <c r="H180" i="1" s="1"/>
  <c r="H179" i="1" s="1"/>
  <c r="H178" i="1" s="1"/>
  <c r="F184" i="1"/>
  <c r="F183" i="1" s="1"/>
  <c r="F182" i="1" s="1"/>
  <c r="F181" i="1" s="1"/>
  <c r="F180" i="1" s="1"/>
  <c r="F179" i="1" s="1"/>
  <c r="F178" i="1" s="1"/>
  <c r="G192" i="1"/>
  <c r="G191" i="1" s="1"/>
  <c r="G190" i="1" s="1"/>
  <c r="G189" i="1" s="1"/>
  <c r="G188" i="1" s="1"/>
  <c r="G187" i="1" s="1"/>
  <c r="G186" i="1" s="1"/>
  <c r="H192" i="1"/>
  <c r="H191" i="1" s="1"/>
  <c r="H190" i="1" s="1"/>
  <c r="H189" i="1" s="1"/>
  <c r="H188" i="1" s="1"/>
  <c r="H187" i="1" s="1"/>
  <c r="H186" i="1" s="1"/>
  <c r="F192" i="1"/>
  <c r="F191" i="1" s="1"/>
  <c r="F190" i="1" s="1"/>
  <c r="F189" i="1" s="1"/>
  <c r="F188" i="1" s="1"/>
  <c r="F187" i="1" s="1"/>
  <c r="F186" i="1" s="1"/>
  <c r="G200" i="1"/>
  <c r="G199" i="1" s="1"/>
  <c r="G198" i="1" s="1"/>
  <c r="G197" i="1" s="1"/>
  <c r="G196" i="1" s="1"/>
  <c r="G195" i="1" s="1"/>
  <c r="G194" i="1" s="1"/>
  <c r="H200" i="1"/>
  <c r="H199" i="1" s="1"/>
  <c r="H198" i="1" s="1"/>
  <c r="H197" i="1" s="1"/>
  <c r="H196" i="1" s="1"/>
  <c r="H195" i="1" s="1"/>
  <c r="H194" i="1" s="1"/>
  <c r="F200" i="1"/>
  <c r="F199" i="1" s="1"/>
  <c r="F198" i="1" s="1"/>
  <c r="F197" i="1" s="1"/>
  <c r="F196" i="1" s="1"/>
  <c r="F195" i="1" s="1"/>
  <c r="F194" i="1" s="1"/>
  <c r="G203" i="1"/>
  <c r="H203" i="1"/>
  <c r="F203" i="1"/>
  <c r="H148" i="1"/>
  <c r="H147" i="1" s="1"/>
  <c r="H146" i="1" s="1"/>
  <c r="H145" i="1" s="1"/>
  <c r="H144" i="1" s="1"/>
  <c r="G148" i="1"/>
  <c r="G147" i="1" s="1"/>
  <c r="G146" i="1" s="1"/>
  <c r="G145" i="1" s="1"/>
  <c r="G144" i="1" s="1"/>
  <c r="F148" i="1"/>
  <c r="F147" i="1" s="1"/>
  <c r="F146" i="1" s="1"/>
  <c r="F145" i="1" s="1"/>
  <c r="F144" i="1" s="1"/>
  <c r="H142" i="1"/>
  <c r="H141" i="1" s="1"/>
  <c r="G142" i="1"/>
  <c r="G141" i="1" s="1"/>
  <c r="F142" i="1"/>
  <c r="F141" i="1" s="1"/>
  <c r="H138" i="1"/>
  <c r="H137" i="1" s="1"/>
  <c r="G138" i="1"/>
  <c r="G137" i="1" s="1"/>
  <c r="F138" i="1"/>
  <c r="F137" i="1" s="1"/>
  <c r="H131" i="1"/>
  <c r="H130" i="1" s="1"/>
  <c r="H129" i="1" s="1"/>
  <c r="H128" i="1" s="1"/>
  <c r="F131" i="1"/>
  <c r="F130" i="1" s="1"/>
  <c r="F129" i="1" s="1"/>
  <c r="F128" i="1" s="1"/>
  <c r="H121" i="1"/>
  <c r="H120" i="1" s="1"/>
  <c r="G121" i="1"/>
  <c r="G120" i="1" s="1"/>
  <c r="F121" i="1"/>
  <c r="F120" i="1" s="1"/>
  <c r="H115" i="1"/>
  <c r="H114" i="1" s="1"/>
  <c r="H113" i="1" s="1"/>
  <c r="H112" i="1" s="1"/>
  <c r="G115" i="1"/>
  <c r="G114" i="1" s="1"/>
  <c r="G113" i="1" s="1"/>
  <c r="G112" i="1" s="1"/>
  <c r="F115" i="1"/>
  <c r="F114" i="1" s="1"/>
  <c r="F113" i="1" s="1"/>
  <c r="F112" i="1" s="1"/>
  <c r="H109" i="1"/>
  <c r="H108" i="1" s="1"/>
  <c r="H107" i="1" s="1"/>
  <c r="H106" i="1" s="1"/>
  <c r="H105" i="1" s="1"/>
  <c r="G109" i="1"/>
  <c r="G108" i="1" s="1"/>
  <c r="G107" i="1" s="1"/>
  <c r="G106" i="1" s="1"/>
  <c r="G105" i="1" s="1"/>
  <c r="F109" i="1"/>
  <c r="F108" i="1" s="1"/>
  <c r="F107" i="1" s="1"/>
  <c r="F106" i="1" s="1"/>
  <c r="F105" i="1" s="1"/>
  <c r="H103" i="1"/>
  <c r="H102" i="1" s="1"/>
  <c r="H101" i="1" s="1"/>
  <c r="H100" i="1" s="1"/>
  <c r="H99" i="1" s="1"/>
  <c r="G103" i="1"/>
  <c r="G102" i="1" s="1"/>
  <c r="G101" i="1" s="1"/>
  <c r="G100" i="1" s="1"/>
  <c r="G99" i="1" s="1"/>
  <c r="F103" i="1"/>
  <c r="F102" i="1" s="1"/>
  <c r="F101" i="1" s="1"/>
  <c r="F100" i="1" s="1"/>
  <c r="F99" i="1" s="1"/>
  <c r="H97" i="1"/>
  <c r="H96" i="1" s="1"/>
  <c r="H95" i="1" s="1"/>
  <c r="H94" i="1" s="1"/>
  <c r="H93" i="1" s="1"/>
  <c r="G97" i="1"/>
  <c r="G96" i="1" s="1"/>
  <c r="G95" i="1" s="1"/>
  <c r="G94" i="1" s="1"/>
  <c r="G93" i="1" s="1"/>
  <c r="F97" i="1"/>
  <c r="F96" i="1" s="1"/>
  <c r="F95" i="1" s="1"/>
  <c r="F94" i="1" s="1"/>
  <c r="F93" i="1" s="1"/>
  <c r="H91" i="1"/>
  <c r="H90" i="1" s="1"/>
  <c r="H89" i="1" s="1"/>
  <c r="H88" i="1" s="1"/>
  <c r="H87" i="1" s="1"/>
  <c r="G91" i="1"/>
  <c r="G90" i="1" s="1"/>
  <c r="G89" i="1" s="1"/>
  <c r="G88" i="1" s="1"/>
  <c r="G87" i="1" s="1"/>
  <c r="F91" i="1"/>
  <c r="F90" i="1" s="1"/>
  <c r="F89" i="1" s="1"/>
  <c r="F88" i="1" s="1"/>
  <c r="F87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F85" i="1"/>
  <c r="F84" i="1" s="1"/>
  <c r="F83" i="1" s="1"/>
  <c r="F82" i="1" s="1"/>
  <c r="F81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F79" i="1"/>
  <c r="F78" i="1" s="1"/>
  <c r="F77" i="1" s="1"/>
  <c r="F76" i="1" s="1"/>
  <c r="F75" i="1" s="1"/>
  <c r="H73" i="1"/>
  <c r="H72" i="1" s="1"/>
  <c r="H71" i="1" s="1"/>
  <c r="H70" i="1" s="1"/>
  <c r="H69" i="1" s="1"/>
  <c r="H68" i="1" s="1"/>
  <c r="G73" i="1"/>
  <c r="G72" i="1" s="1"/>
  <c r="G71" i="1" s="1"/>
  <c r="G70" i="1" s="1"/>
  <c r="G69" i="1" s="1"/>
  <c r="G68" i="1" s="1"/>
  <c r="F73" i="1"/>
  <c r="F72" i="1" s="1"/>
  <c r="F71" i="1" s="1"/>
  <c r="F70" i="1" s="1"/>
  <c r="F69" i="1" s="1"/>
  <c r="F68" i="1" s="1"/>
  <c r="H66" i="1"/>
  <c r="H65" i="1" s="1"/>
  <c r="H64" i="1" s="1"/>
  <c r="H63" i="1" s="1"/>
  <c r="H62" i="1" s="1"/>
  <c r="H61" i="1" s="1"/>
  <c r="G66" i="1"/>
  <c r="G65" i="1" s="1"/>
  <c r="G64" i="1" s="1"/>
  <c r="G63" i="1" s="1"/>
  <c r="G62" i="1" s="1"/>
  <c r="G61" i="1" s="1"/>
  <c r="F66" i="1"/>
  <c r="F65" i="1" s="1"/>
  <c r="F64" i="1" s="1"/>
  <c r="F63" i="1" s="1"/>
  <c r="F62" i="1" s="1"/>
  <c r="F61" i="1" s="1"/>
  <c r="H59" i="1"/>
  <c r="H58" i="1" s="1"/>
  <c r="H57" i="1" s="1"/>
  <c r="H56" i="1" s="1"/>
  <c r="H55" i="1" s="1"/>
  <c r="G59" i="1"/>
  <c r="G58" i="1" s="1"/>
  <c r="G57" i="1" s="1"/>
  <c r="G56" i="1" s="1"/>
  <c r="G55" i="1" s="1"/>
  <c r="F59" i="1"/>
  <c r="F58" i="1" s="1"/>
  <c r="F57" i="1" s="1"/>
  <c r="F56" i="1" s="1"/>
  <c r="F55" i="1" s="1"/>
  <c r="H53" i="1"/>
  <c r="H52" i="1" s="1"/>
  <c r="H51" i="1" s="1"/>
  <c r="H50" i="1" s="1"/>
  <c r="H49" i="1" s="1"/>
  <c r="G53" i="1"/>
  <c r="G52" i="1" s="1"/>
  <c r="G51" i="1" s="1"/>
  <c r="G50" i="1" s="1"/>
  <c r="G49" i="1" s="1"/>
  <c r="F53" i="1"/>
  <c r="F52" i="1" s="1"/>
  <c r="F51" i="1" s="1"/>
  <c r="F50" i="1" s="1"/>
  <c r="F49" i="1" s="1"/>
  <c r="H44" i="1"/>
  <c r="G44" i="1"/>
  <c r="G43" i="1" s="1"/>
  <c r="F44" i="1"/>
  <c r="F43" i="1" s="1"/>
  <c r="H38" i="1"/>
  <c r="H37" i="1" s="1"/>
  <c r="H36" i="1" s="1"/>
  <c r="H35" i="1" s="1"/>
  <c r="G38" i="1"/>
  <c r="G37" i="1" s="1"/>
  <c r="G36" i="1" s="1"/>
  <c r="G35" i="1" s="1"/>
  <c r="F38" i="1"/>
  <c r="F37" i="1" s="1"/>
  <c r="F36" i="1" s="1"/>
  <c r="F35" i="1" s="1"/>
  <c r="H31" i="1"/>
  <c r="H30" i="1" s="1"/>
  <c r="G31" i="1"/>
  <c r="G30" i="1" s="1"/>
  <c r="F30" i="1"/>
  <c r="H27" i="1"/>
  <c r="H26" i="1" s="1"/>
  <c r="G27" i="1"/>
  <c r="G26" i="1" s="1"/>
  <c r="F27" i="1"/>
  <c r="F26" i="1" s="1"/>
  <c r="H23" i="1"/>
  <c r="H22" i="1" s="1"/>
  <c r="G23" i="1"/>
  <c r="G22" i="1" s="1"/>
  <c r="F23" i="1"/>
  <c r="F22" i="1" s="1"/>
  <c r="H15" i="1"/>
  <c r="H14" i="1" s="1"/>
  <c r="H13" i="1" s="1"/>
  <c r="H12" i="1" s="1"/>
  <c r="H11" i="1" s="1"/>
  <c r="H10" i="1" s="1"/>
  <c r="G15" i="1"/>
  <c r="G14" i="1" s="1"/>
  <c r="G13" i="1" s="1"/>
  <c r="G12" i="1" s="1"/>
  <c r="G11" i="1" s="1"/>
  <c r="G10" i="1" s="1"/>
  <c r="F15" i="1"/>
  <c r="F14" i="1" s="1"/>
  <c r="F13" i="1" s="1"/>
  <c r="F12" i="1" s="1"/>
  <c r="F11" i="1" s="1"/>
  <c r="F10" i="1" s="1"/>
  <c r="G34" i="1" l="1"/>
  <c r="F34" i="1"/>
  <c r="H34" i="1"/>
  <c r="H136" i="1"/>
  <c r="H135" i="1" s="1"/>
  <c r="H134" i="1" s="1"/>
  <c r="H133" i="1" s="1"/>
  <c r="F48" i="1"/>
  <c r="H111" i="1"/>
  <c r="H119" i="1"/>
  <c r="H118" i="1" s="1"/>
  <c r="H117" i="1" s="1"/>
  <c r="H43" i="1"/>
  <c r="H42" i="1" s="1"/>
  <c r="H41" i="1" s="1"/>
  <c r="H40" i="1" s="1"/>
  <c r="F111" i="1"/>
  <c r="F42" i="1"/>
  <c r="F41" i="1" s="1"/>
  <c r="F40" i="1" s="1"/>
  <c r="F119" i="1"/>
  <c r="F118" i="1" s="1"/>
  <c r="F117" i="1" s="1"/>
  <c r="G119" i="1"/>
  <c r="G118" i="1" s="1"/>
  <c r="G117" i="1" s="1"/>
  <c r="F136" i="1"/>
  <c r="F135" i="1" s="1"/>
  <c r="F134" i="1" s="1"/>
  <c r="F133" i="1" s="1"/>
  <c r="G21" i="1"/>
  <c r="G20" i="1" s="1"/>
  <c r="G19" i="1" s="1"/>
  <c r="G18" i="1" s="1"/>
  <c r="G42" i="1"/>
  <c r="G41" i="1" s="1"/>
  <c r="G40" i="1" s="1"/>
  <c r="F21" i="1"/>
  <c r="F20" i="1" s="1"/>
  <c r="F19" i="1" s="1"/>
  <c r="F18" i="1" s="1"/>
  <c r="G136" i="1"/>
  <c r="G135" i="1" s="1"/>
  <c r="G134" i="1" s="1"/>
  <c r="G133" i="1" s="1"/>
  <c r="H21" i="1"/>
  <c r="H20" i="1" s="1"/>
  <c r="H19" i="1" s="1"/>
  <c r="H18" i="1" s="1"/>
  <c r="G48" i="1"/>
  <c r="H48" i="1"/>
  <c r="F9" i="1" l="1"/>
  <c r="F8" i="1" s="1"/>
  <c r="F202" i="1" s="1"/>
  <c r="F205" i="1" s="1"/>
  <c r="G8" i="1"/>
  <c r="G202" i="1" s="1"/>
  <c r="G205" i="1" s="1"/>
  <c r="H9" i="1"/>
  <c r="H8" i="1" s="1"/>
  <c r="H202" i="1" s="1"/>
  <c r="H205" i="1" s="1"/>
</calcChain>
</file>

<file path=xl/sharedStrings.xml><?xml version="1.0" encoding="utf-8"?>
<sst xmlns="http://schemas.openxmlformats.org/spreadsheetml/2006/main" count="595" uniqueCount="152">
  <si>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</si>
  <si>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</si>
  <si>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</si>
  <si>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</si>
  <si>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</si>
  <si>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</si>
  <si>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</si>
  <si>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</si>
  <si>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</si>
  <si>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</si>
  <si>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</si>
  <si>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</si>
  <si>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</si>
  <si>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</si>
  <si>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</si>
  <si>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</si>
  <si>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</si>
  <si>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</si>
  <si>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</si>
  <si>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</si>
  <si>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</si>
  <si>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</si>
  <si>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</si>
  <si>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</si>
  <si>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</si>
  <si>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</si>
  <si>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</si>
  <si>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</si>
  <si>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</si>
  <si>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</si>
  <si>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</si>
  <si>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</si>
  <si>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</si>
  <si>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</si>
  <si>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</si>
  <si>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</si>
  <si>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</si>
  <si>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</si>
  <si>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</si>
  <si>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</si>
  <si>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</si>
  <si>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</si>
  <si>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</si>
  <si>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</si>
  <si>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</si>
  <si>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</si>
  <si>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</si>
  <si>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</si>
  <si>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</si>
  <si>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</si>
  <si>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</si>
  <si>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</si>
  <si>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</si>
  <si>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</si>
  <si>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</si>
  <si>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</si>
  <si>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</si>
  <si>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</si>
  <si>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</si>
  <si>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</si>
  <si>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</si>
  <si>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</si>
  <si>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</si>
  <si>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</si>
  <si>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</si>
  <si>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</si>
  <si>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</si>
  <si>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</si>
  <si>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</si>
  <si>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</si>
  <si>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</si>
  <si>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</si>
  <si>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</si>
  <si>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</si>
  <si>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</si>
  <si>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</si>
  <si>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</si>
  <si>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</si>
  <si>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</si>
  <si>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</si>
  <si>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</si>
  <si>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</si>
  <si>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Освещеие дорог</t>
  </si>
  <si>
    <t>Мероприятия в области коммунального хозяйства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</si>
  <si>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</si>
  <si>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</si>
  <si>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</si>
  <si>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</si>
  <si>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</si>
  <si>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</si>
  <si>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</si>
  <si>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</si>
  <si>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</si>
  <si>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</si>
  <si>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Капитальный ремонт и ремонт автомобильных дорог общего пользования населенных пунктов</t>
  </si>
  <si>
    <t>50005S0410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</si>
  <si>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</si>
  <si>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</si>
  <si>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</si>
  <si>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2021 год и на плановый период 2022 и 2023 годов</t>
  </si>
  <si>
    <t>ЦСР</t>
  </si>
  <si>
    <t>РЗ</t>
  </si>
  <si>
    <t>ПР</t>
  </si>
  <si>
    <t>ВР</t>
  </si>
  <si>
    <t>Дорожное хозяйство (дорожные фонды)</t>
  </si>
  <si>
    <t>Основное мероприятие "Мероприятия в области коммунального хозяйства"</t>
  </si>
  <si>
    <t>Другие вопросы в области национаьной экономики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</si>
  <si>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</si>
  <si>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</si>
  <si>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5400200000</t>
  </si>
  <si>
    <t>Внесение сведений о границах территориальных зон в ЕГРН</t>
  </si>
  <si>
    <t>5300100000</t>
  </si>
  <si>
    <t>5300100129</t>
  </si>
  <si>
    <t>5200100000</t>
  </si>
  <si>
    <t>5200100128</t>
  </si>
  <si>
    <t>Поддержка добровольной народной дружины сельсовета</t>
  </si>
  <si>
    <t>5100100127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</si>
  <si>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</si>
  <si>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5000200011</t>
  </si>
  <si>
    <t>5000300012</t>
  </si>
  <si>
    <t>5000400013</t>
  </si>
  <si>
    <t>5000500014</t>
  </si>
  <si>
    <t>5000600015</t>
  </si>
  <si>
    <t>Содержание мест захоронения</t>
  </si>
  <si>
    <t>5000700016</t>
  </si>
  <si>
    <t>Мероприятия по благоустройству муниципального образования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</si>
  <si>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</si>
  <si>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</si>
  <si>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</si>
  <si>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</si>
  <si>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</si>
  <si>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</si>
  <si>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</si>
  <si>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5002000119</t>
  </si>
  <si>
    <t>5002700121</t>
  </si>
  <si>
    <t>500А100000</t>
  </si>
  <si>
    <t>500А155190</t>
  </si>
  <si>
    <t>Основное мероприятие "Мероприятия регионального проекта "Культурная среда""</t>
  </si>
  <si>
    <t>Государственная поддержка отрасли культуры</t>
  </si>
  <si>
    <t>Закупка энергетических ресурсов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</si>
  <si>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</si>
  <si>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</si>
  <si>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</si>
  <si>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50044L2990</t>
  </si>
  <si>
    <t>Реализация мероприятий федеральной целевой программы «Увековечение памяти погибших при защите Отечества на 2019-2024 годы»</t>
  </si>
  <si>
    <t>Основное мероприятие "Участие в организации деятельности по накоплению и транспортированию твердых коммунальных отходов"</t>
  </si>
  <si>
    <t>5004000000</t>
  </si>
  <si>
    <t>Обустройство площадок по накоплению и транспортированию твердых коммунальных отходов</t>
  </si>
  <si>
    <t>5004000126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</si>
  <si>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</si>
  <si>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</si>
  <si>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№7
к решению Совета депутатов
Чапаевского сельсовета
от 24.12.2021 г. №99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</si>
</sst>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49" fontId="7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tabSelected="1" zoomScale="87" zoomScaleNormal="87" workbookViewId="0">
      <selection activeCell="F124" sqref="F124"/>
    </sheetView>
  </sheetViews>
  <sheetFormatPr defaultRowHeight="15" x14ac:dyDescent="0.25"/>
  <cols>
    <col min="1" max="1" width="48.5703125" style="1" customWidth="1"/>
    <col min="2" max="2" width="14.42578125" style="2" customWidth="1"/>
    <col min="3" max="3" width="7.85546875" style="2" customWidth="1"/>
    <col min="4" max="4" width="8.28515625" style="2" customWidth="1"/>
    <col min="5" max="5" width="9.140625" style="2"/>
    <col min="6" max="7" width="12.85546875" style="2" bestFit="1" customWidth="1"/>
    <col min="8" max="8" width="12.85546875" style="68" bestFit="1" customWidth="1"/>
    <col min="9" max="16384" width="9.140625" style="1"/>
  </cols>
  <sheetData>
    <row r="1" spans="1:8" x14ac:dyDescent="0.25">
      <c r="B1" s="3"/>
      <c r="C1" s="3"/>
      <c r="D1" s="3"/>
      <c r="E1" s="3"/>
      <c r="F1" s="73" t="s">
        <v>151</v>
      </c>
      <c r="G1" s="74"/>
      <c r="H1" s="74"/>
    </row>
    <row r="2" spans="1:8" x14ac:dyDescent="0.25">
      <c r="B2" s="4"/>
      <c r="C2" s="4"/>
      <c r="D2" s="4"/>
      <c r="E2" s="4"/>
      <c r="F2" s="74"/>
      <c r="G2" s="74"/>
      <c r="H2" s="74"/>
    </row>
    <row r="3" spans="1:8" x14ac:dyDescent="0.25">
      <c r="B3" s="4"/>
      <c r="C3" s="4"/>
      <c r="D3" s="4"/>
      <c r="E3" s="4"/>
      <c r="F3" s="74"/>
      <c r="G3" s="74"/>
      <c r="H3" s="74"/>
    </row>
    <row r="4" spans="1:8" x14ac:dyDescent="0.25">
      <c r="B4" s="4"/>
      <c r="C4" s="4"/>
      <c r="D4" s="4"/>
      <c r="E4" s="4"/>
      <c r="F4" s="74"/>
      <c r="G4" s="74"/>
      <c r="H4" s="74"/>
    </row>
    <row r="5" spans="1:8" ht="66.75" customHeight="1" thickBot="1" x14ac:dyDescent="0.3">
      <c r="A5" s="77" t="s">
        <v>99</v>
      </c>
      <c r="B5" s="77"/>
      <c r="C5" s="77"/>
      <c r="D5" s="77"/>
      <c r="E5" s="77"/>
      <c r="F5" s="77"/>
      <c r="G5" s="77"/>
      <c r="H5" s="77"/>
    </row>
    <row r="6" spans="1:8" x14ac:dyDescent="0.25">
      <c r="A6" s="75" t="s">
        <v>0</v>
      </c>
      <c r="B6" s="75" t="s">
        <v>100</v>
      </c>
      <c r="C6" s="81" t="s">
        <v>101</v>
      </c>
      <c r="D6" s="81" t="s">
        <v>102</v>
      </c>
      <c r="E6" s="75" t="s">
        <v>103</v>
      </c>
      <c r="F6" s="78" t="s">
        <v>1</v>
      </c>
      <c r="G6" s="79"/>
      <c r="H6" s="80"/>
    </row>
    <row r="7" spans="1:8" x14ac:dyDescent="0.25">
      <c r="A7" s="76"/>
      <c r="B7" s="76"/>
      <c r="C7" s="82"/>
      <c r="D7" s="82"/>
      <c r="E7" s="76"/>
      <c r="F7" s="5">
        <v>2021</v>
      </c>
      <c r="G7" s="5">
        <v>2022</v>
      </c>
      <c r="H7" s="19">
        <v>2023</v>
      </c>
    </row>
    <row r="8" spans="1:8" x14ac:dyDescent="0.25">
      <c r="A8" s="6" t="s">
        <v>65</v>
      </c>
      <c r="B8" s="7"/>
      <c r="C8" s="7"/>
      <c r="D8" s="7"/>
      <c r="E8" s="7"/>
      <c r="F8" s="8">
        <f>F9+F170+F178+F186+F194</f>
        <v>8706.4360000000015</v>
      </c>
      <c r="G8" s="8">
        <f>G9+G170+G178+G186+G194</f>
        <v>7904.02</v>
      </c>
      <c r="H8" s="8">
        <f>H9+H170+H178+H186+H194</f>
        <v>11602.109999999999</v>
      </c>
    </row>
    <row r="9" spans="1:8" ht="72" x14ac:dyDescent="0.25">
      <c r="A9" s="9" t="s">
        <v>96</v>
      </c>
      <c r="B9" s="7">
        <v>5000000000</v>
      </c>
      <c r="C9" s="10"/>
      <c r="D9" s="10"/>
      <c r="E9" s="7"/>
      <c r="F9" s="8">
        <f>F10+F18+F34+F40+F48+F61+F68+F75+F81+F87+F93+F99+F105+F111+F117+F128+F133+F144+F163+F150</f>
        <v>8250.9360000000015</v>
      </c>
      <c r="G9" s="8">
        <f>G10+G18+G34+G40+G48+G61+G68+G75+G81+G87+G93+G99+G105+G111+G117+G128+G133+G144+G163+G157</f>
        <v>7526.8890000000001</v>
      </c>
      <c r="H9" s="8">
        <f>H10+H18+H34+H40+H48+H61+H68+H75+H81+H87+H93+H99+H105+H111+H117+H128+H133+H144+H163</f>
        <v>11240.587</v>
      </c>
    </row>
    <row r="10" spans="1:8" ht="30" x14ac:dyDescent="0.25">
      <c r="A10" s="11" t="s">
        <v>2</v>
      </c>
      <c r="B10" s="12">
        <v>5000100000</v>
      </c>
      <c r="C10" s="13"/>
      <c r="D10" s="13"/>
      <c r="E10" s="12"/>
      <c r="F10" s="14">
        <f>F11</f>
        <v>521.1</v>
      </c>
      <c r="G10" s="14">
        <f t="shared" ref="G10:H14" si="0">G11</f>
        <v>573.29999999999995</v>
      </c>
      <c r="H10" s="14">
        <f t="shared" si="0"/>
        <v>403.3</v>
      </c>
    </row>
    <row r="11" spans="1:8" x14ac:dyDescent="0.25">
      <c r="A11" s="11" t="s">
        <v>3</v>
      </c>
      <c r="B11" s="12">
        <v>5000100010</v>
      </c>
      <c r="C11" s="13"/>
      <c r="D11" s="13"/>
      <c r="E11" s="12"/>
      <c r="F11" s="14">
        <f>F12</f>
        <v>521.1</v>
      </c>
      <c r="G11" s="14">
        <f t="shared" si="0"/>
        <v>573.29999999999995</v>
      </c>
      <c r="H11" s="14">
        <f t="shared" si="0"/>
        <v>403.3</v>
      </c>
    </row>
    <row r="12" spans="1:8" x14ac:dyDescent="0.25">
      <c r="A12" s="11" t="s">
        <v>47</v>
      </c>
      <c r="B12" s="12">
        <v>5000100010</v>
      </c>
      <c r="C12" s="13" t="s">
        <v>30</v>
      </c>
      <c r="D12" s="13"/>
      <c r="E12" s="12"/>
      <c r="F12" s="14">
        <f>F13</f>
        <v>521.1</v>
      </c>
      <c r="G12" s="14">
        <f t="shared" si="0"/>
        <v>573.29999999999995</v>
      </c>
      <c r="H12" s="14">
        <f t="shared" si="0"/>
        <v>403.3</v>
      </c>
    </row>
    <row r="13" spans="1:8" ht="45" x14ac:dyDescent="0.25">
      <c r="A13" s="11" t="s">
        <v>48</v>
      </c>
      <c r="B13" s="12">
        <v>5000100010</v>
      </c>
      <c r="C13" s="13" t="s">
        <v>30</v>
      </c>
      <c r="D13" s="13" t="s">
        <v>31</v>
      </c>
      <c r="E13" s="12"/>
      <c r="F13" s="14">
        <f>F14</f>
        <v>521.1</v>
      </c>
      <c r="G13" s="14">
        <f t="shared" si="0"/>
        <v>573.29999999999995</v>
      </c>
      <c r="H13" s="14">
        <f t="shared" si="0"/>
        <v>403.3</v>
      </c>
    </row>
    <row r="14" spans="1:8" ht="75" x14ac:dyDescent="0.25">
      <c r="A14" s="11" t="s">
        <v>50</v>
      </c>
      <c r="B14" s="12">
        <v>5000100010</v>
      </c>
      <c r="C14" s="13" t="s">
        <v>30</v>
      </c>
      <c r="D14" s="13" t="s">
        <v>31</v>
      </c>
      <c r="E14" s="12">
        <v>100</v>
      </c>
      <c r="F14" s="14">
        <f>F15</f>
        <v>521.1</v>
      </c>
      <c r="G14" s="14">
        <f t="shared" si="0"/>
        <v>573.29999999999995</v>
      </c>
      <c r="H14" s="14">
        <f t="shared" si="0"/>
        <v>403.3</v>
      </c>
    </row>
    <row r="15" spans="1:8" ht="30" x14ac:dyDescent="0.25">
      <c r="A15" s="11" t="s">
        <v>51</v>
      </c>
      <c r="B15" s="12">
        <v>5000100010</v>
      </c>
      <c r="C15" s="13" t="s">
        <v>30</v>
      </c>
      <c r="D15" s="13" t="s">
        <v>31</v>
      </c>
      <c r="E15" s="12">
        <v>120</v>
      </c>
      <c r="F15" s="14">
        <f>F16+F17</f>
        <v>521.1</v>
      </c>
      <c r="G15" s="14">
        <f t="shared" ref="G15:H15" si="1">G16+G17</f>
        <v>573.29999999999995</v>
      </c>
      <c r="H15" s="14">
        <f t="shared" si="1"/>
        <v>403.3</v>
      </c>
    </row>
    <row r="16" spans="1:8" ht="30" x14ac:dyDescent="0.25">
      <c r="A16" s="11" t="s">
        <v>4</v>
      </c>
      <c r="B16" s="12">
        <v>5000100010</v>
      </c>
      <c r="C16" s="13" t="s">
        <v>30</v>
      </c>
      <c r="D16" s="13" t="s">
        <v>31</v>
      </c>
      <c r="E16" s="12">
        <v>121</v>
      </c>
      <c r="F16" s="14">
        <v>400.5</v>
      </c>
      <c r="G16" s="14">
        <v>440.3</v>
      </c>
      <c r="H16" s="14">
        <v>320.3</v>
      </c>
    </row>
    <row r="17" spans="1:8" ht="60" x14ac:dyDescent="0.25">
      <c r="A17" s="11" t="s">
        <v>5</v>
      </c>
      <c r="B17" s="12">
        <v>5000100010</v>
      </c>
      <c r="C17" s="13" t="s">
        <v>30</v>
      </c>
      <c r="D17" s="13" t="s">
        <v>31</v>
      </c>
      <c r="E17" s="12">
        <v>129</v>
      </c>
      <c r="F17" s="14">
        <v>120.6</v>
      </c>
      <c r="G17" s="14">
        <v>133</v>
      </c>
      <c r="H17" s="14">
        <v>83</v>
      </c>
    </row>
    <row r="18" spans="1:8" ht="30" x14ac:dyDescent="0.25">
      <c r="A18" s="11" t="s">
        <v>9</v>
      </c>
      <c r="B18" s="12">
        <v>5000200000</v>
      </c>
      <c r="C18" s="13"/>
      <c r="D18" s="13"/>
      <c r="E18" s="12"/>
      <c r="F18" s="14">
        <f>F19</f>
        <v>1570.6990000000001</v>
      </c>
      <c r="G18" s="14">
        <f t="shared" ref="G18:H20" si="2">G19</f>
        <v>987.41899999999998</v>
      </c>
      <c r="H18" s="14">
        <f t="shared" si="2"/>
        <v>688.20899999999995</v>
      </c>
    </row>
    <row r="19" spans="1:8" x14ac:dyDescent="0.25">
      <c r="A19" s="11" t="s">
        <v>6</v>
      </c>
      <c r="B19" s="23" t="s">
        <v>118</v>
      </c>
      <c r="C19" s="13"/>
      <c r="D19" s="13"/>
      <c r="E19" s="12"/>
      <c r="F19" s="14">
        <f>F20</f>
        <v>1570.6990000000001</v>
      </c>
      <c r="G19" s="14">
        <f t="shared" si="2"/>
        <v>987.41899999999998</v>
      </c>
      <c r="H19" s="14">
        <f t="shared" si="2"/>
        <v>688.20899999999995</v>
      </c>
    </row>
    <row r="20" spans="1:8" x14ac:dyDescent="0.25">
      <c r="A20" s="11" t="s">
        <v>47</v>
      </c>
      <c r="B20" s="23" t="s">
        <v>118</v>
      </c>
      <c r="C20" s="13" t="s">
        <v>30</v>
      </c>
      <c r="D20" s="13"/>
      <c r="E20" s="12"/>
      <c r="F20" s="14">
        <f>F21</f>
        <v>1570.6990000000001</v>
      </c>
      <c r="G20" s="14">
        <f t="shared" si="2"/>
        <v>987.41899999999998</v>
      </c>
      <c r="H20" s="14">
        <f t="shared" si="2"/>
        <v>688.20899999999995</v>
      </c>
    </row>
    <row r="21" spans="1:8" ht="60" x14ac:dyDescent="0.25">
      <c r="A21" s="11" t="s">
        <v>49</v>
      </c>
      <c r="B21" s="23" t="s">
        <v>118</v>
      </c>
      <c r="C21" s="13" t="s">
        <v>30</v>
      </c>
      <c r="D21" s="13" t="s">
        <v>32</v>
      </c>
      <c r="E21" s="12"/>
      <c r="F21" s="14">
        <f>F22+F26+F30</f>
        <v>1570.6990000000001</v>
      </c>
      <c r="G21" s="14">
        <f t="shared" ref="G21:H21" si="3">G22+G26+G30</f>
        <v>987.41899999999998</v>
      </c>
      <c r="H21" s="14">
        <f t="shared" si="3"/>
        <v>688.20899999999995</v>
      </c>
    </row>
    <row r="22" spans="1:8" ht="75" x14ac:dyDescent="0.25">
      <c r="A22" s="11" t="s">
        <v>50</v>
      </c>
      <c r="B22" s="23" t="s">
        <v>118</v>
      </c>
      <c r="C22" s="13" t="s">
        <v>30</v>
      </c>
      <c r="D22" s="13" t="s">
        <v>32</v>
      </c>
      <c r="E22" s="12">
        <v>100</v>
      </c>
      <c r="F22" s="14">
        <f>F23</f>
        <v>652.45000000000005</v>
      </c>
      <c r="G22" s="14">
        <f t="shared" ref="G22:H22" si="4">G23</f>
        <v>776.81899999999996</v>
      </c>
      <c r="H22" s="14">
        <f t="shared" si="4"/>
        <v>670.80899999999997</v>
      </c>
    </row>
    <row r="23" spans="1:8" ht="30" x14ac:dyDescent="0.25">
      <c r="A23" s="11" t="s">
        <v>51</v>
      </c>
      <c r="B23" s="23" t="s">
        <v>118</v>
      </c>
      <c r="C23" s="13" t="s">
        <v>30</v>
      </c>
      <c r="D23" s="13" t="s">
        <v>32</v>
      </c>
      <c r="E23" s="12">
        <v>120</v>
      </c>
      <c r="F23" s="14">
        <f>F24+F25</f>
        <v>652.45000000000005</v>
      </c>
      <c r="G23" s="14">
        <f t="shared" ref="G23:H23" si="5">G24+G25</f>
        <v>776.81899999999996</v>
      </c>
      <c r="H23" s="14">
        <f t="shared" si="5"/>
        <v>670.80899999999997</v>
      </c>
    </row>
    <row r="24" spans="1:8" ht="30" x14ac:dyDescent="0.25">
      <c r="A24" s="11" t="s">
        <v>4</v>
      </c>
      <c r="B24" s="23" t="s">
        <v>118</v>
      </c>
      <c r="C24" s="13" t="s">
        <v>30</v>
      </c>
      <c r="D24" s="13" t="s">
        <v>32</v>
      </c>
      <c r="E24" s="12">
        <v>121</v>
      </c>
      <c r="F24" s="14">
        <v>503.05</v>
      </c>
      <c r="G24" s="14">
        <v>600</v>
      </c>
      <c r="H24" s="14">
        <v>544</v>
      </c>
    </row>
    <row r="25" spans="1:8" ht="60" x14ac:dyDescent="0.25">
      <c r="A25" s="11" t="s">
        <v>5</v>
      </c>
      <c r="B25" s="23" t="s">
        <v>118</v>
      </c>
      <c r="C25" s="13" t="s">
        <v>30</v>
      </c>
      <c r="D25" s="13" t="s">
        <v>32</v>
      </c>
      <c r="E25" s="12">
        <v>129</v>
      </c>
      <c r="F25" s="14">
        <v>149.4</v>
      </c>
      <c r="G25" s="14">
        <v>176.81899999999999</v>
      </c>
      <c r="H25" s="14">
        <v>126.809</v>
      </c>
    </row>
    <row r="26" spans="1:8" ht="30" x14ac:dyDescent="0.25">
      <c r="A26" s="11" t="s">
        <v>10</v>
      </c>
      <c r="B26" s="23" t="s">
        <v>118</v>
      </c>
      <c r="C26" s="13" t="s">
        <v>30</v>
      </c>
      <c r="D26" s="13" t="s">
        <v>32</v>
      </c>
      <c r="E26" s="12">
        <v>200</v>
      </c>
      <c r="F26" s="14">
        <f>F27</f>
        <v>801.24900000000002</v>
      </c>
      <c r="G26" s="14">
        <f t="shared" ref="G26:H26" si="6">G27</f>
        <v>210.60000000000002</v>
      </c>
      <c r="H26" s="14">
        <f t="shared" si="6"/>
        <v>17.399999999999999</v>
      </c>
    </row>
    <row r="27" spans="1:8" ht="45" x14ac:dyDescent="0.25">
      <c r="A27" s="11" t="s">
        <v>20</v>
      </c>
      <c r="B27" s="23" t="s">
        <v>118</v>
      </c>
      <c r="C27" s="13" t="s">
        <v>30</v>
      </c>
      <c r="D27" s="13" t="s">
        <v>32</v>
      </c>
      <c r="E27" s="12">
        <v>240</v>
      </c>
      <c r="F27" s="14">
        <f>F28+F29</f>
        <v>801.24900000000002</v>
      </c>
      <c r="G27" s="14">
        <f t="shared" ref="G27:H27" si="7">G28+G29</f>
        <v>210.60000000000002</v>
      </c>
      <c r="H27" s="14">
        <f t="shared" si="7"/>
        <v>17.399999999999999</v>
      </c>
    </row>
    <row r="28" spans="1:8" x14ac:dyDescent="0.25">
      <c r="A28" s="11"/>
      <c r="B28" s="23" t="s">
        <v>118</v>
      </c>
      <c r="C28" s="13" t="s">
        <v>30</v>
      </c>
      <c r="D28" s="13" t="s">
        <v>32</v>
      </c>
      <c r="E28" s="12">
        <v>242</v>
      </c>
      <c r="F28" s="14">
        <v>136.249</v>
      </c>
      <c r="G28" s="14">
        <v>102.2</v>
      </c>
      <c r="H28" s="14">
        <v>10</v>
      </c>
    </row>
    <row r="29" spans="1:8" ht="45" x14ac:dyDescent="0.25">
      <c r="A29" s="11" t="s">
        <v>11</v>
      </c>
      <c r="B29" s="23" t="s">
        <v>118</v>
      </c>
      <c r="C29" s="13" t="s">
        <v>30</v>
      </c>
      <c r="D29" s="13" t="s">
        <v>32</v>
      </c>
      <c r="E29" s="12">
        <v>244</v>
      </c>
      <c r="F29" s="14">
        <v>665</v>
      </c>
      <c r="G29" s="14">
        <f>110-0.6-1</f>
        <v>108.4</v>
      </c>
      <c r="H29" s="14">
        <f>10-2.6</f>
        <v>7.4</v>
      </c>
    </row>
    <row r="30" spans="1:8" x14ac:dyDescent="0.25">
      <c r="A30" s="11" t="s">
        <v>12</v>
      </c>
      <c r="B30" s="23" t="s">
        <v>118</v>
      </c>
      <c r="C30" s="13" t="s">
        <v>30</v>
      </c>
      <c r="D30" s="13" t="s">
        <v>32</v>
      </c>
      <c r="E30" s="12">
        <v>800</v>
      </c>
      <c r="F30" s="14">
        <f>F31</f>
        <v>117</v>
      </c>
      <c r="G30" s="14">
        <f t="shared" ref="G30:H30" si="8">G31</f>
        <v>0</v>
      </c>
      <c r="H30" s="14">
        <f t="shared" si="8"/>
        <v>0</v>
      </c>
    </row>
    <row r="31" spans="1:8" x14ac:dyDescent="0.25">
      <c r="A31" s="11" t="s">
        <v>13</v>
      </c>
      <c r="B31" s="23" t="s">
        <v>118</v>
      </c>
      <c r="C31" s="13" t="s">
        <v>30</v>
      </c>
      <c r="D31" s="13" t="s">
        <v>32</v>
      </c>
      <c r="E31" s="12">
        <v>850</v>
      </c>
      <c r="F31" s="14">
        <f>F33+F32</f>
        <v>117</v>
      </c>
      <c r="G31" s="14">
        <f>G33</f>
        <v>0</v>
      </c>
      <c r="H31" s="14">
        <f>H33</f>
        <v>0</v>
      </c>
    </row>
    <row r="32" spans="1:8" ht="30" x14ac:dyDescent="0.25">
      <c r="A32" s="11" t="s">
        <v>149</v>
      </c>
      <c r="B32" s="67" t="s">
        <v>118</v>
      </c>
      <c r="C32" s="13" t="s">
        <v>30</v>
      </c>
      <c r="D32" s="13" t="s">
        <v>32</v>
      </c>
      <c r="E32" s="12">
        <v>851</v>
      </c>
      <c r="F32" s="14">
        <v>14</v>
      </c>
      <c r="G32" s="14">
        <v>0</v>
      </c>
      <c r="H32" s="14">
        <v>0</v>
      </c>
    </row>
    <row r="33" spans="1:8" x14ac:dyDescent="0.25">
      <c r="A33" s="11" t="s">
        <v>66</v>
      </c>
      <c r="B33" s="23" t="s">
        <v>118</v>
      </c>
      <c r="C33" s="13" t="s">
        <v>30</v>
      </c>
      <c r="D33" s="13" t="s">
        <v>32</v>
      </c>
      <c r="E33" s="12">
        <v>853</v>
      </c>
      <c r="F33" s="14">
        <v>103</v>
      </c>
      <c r="G33" s="14">
        <v>0</v>
      </c>
      <c r="H33" s="14">
        <v>0</v>
      </c>
    </row>
    <row r="34" spans="1:8" x14ac:dyDescent="0.25">
      <c r="A34" s="11" t="s">
        <v>75</v>
      </c>
      <c r="B34" s="12">
        <v>5000300000</v>
      </c>
      <c r="C34" s="13"/>
      <c r="D34" s="13"/>
      <c r="E34" s="12"/>
      <c r="F34" s="14">
        <f>F35</f>
        <v>1</v>
      </c>
      <c r="G34" s="14">
        <f t="shared" ref="G34:H38" si="9">G35</f>
        <v>5</v>
      </c>
      <c r="H34" s="14">
        <f t="shared" si="9"/>
        <v>5</v>
      </c>
    </row>
    <row r="35" spans="1:8" x14ac:dyDescent="0.25">
      <c r="A35" s="11" t="s">
        <v>15</v>
      </c>
      <c r="B35" s="24" t="s">
        <v>119</v>
      </c>
      <c r="C35" s="13"/>
      <c r="D35" s="13"/>
      <c r="E35" s="12"/>
      <c r="F35" s="14">
        <f>F36</f>
        <v>1</v>
      </c>
      <c r="G35" s="14">
        <f t="shared" si="9"/>
        <v>5</v>
      </c>
      <c r="H35" s="14">
        <f t="shared" si="9"/>
        <v>5</v>
      </c>
    </row>
    <row r="36" spans="1:8" x14ac:dyDescent="0.25">
      <c r="A36" s="11" t="s">
        <v>47</v>
      </c>
      <c r="B36" s="25" t="s">
        <v>119</v>
      </c>
      <c r="C36" s="13" t="s">
        <v>30</v>
      </c>
      <c r="D36" s="13"/>
      <c r="E36" s="12"/>
      <c r="F36" s="14">
        <f>F37</f>
        <v>1</v>
      </c>
      <c r="G36" s="14">
        <f t="shared" si="9"/>
        <v>5</v>
      </c>
      <c r="H36" s="14">
        <f t="shared" si="9"/>
        <v>5</v>
      </c>
    </row>
    <row r="37" spans="1:8" x14ac:dyDescent="0.25">
      <c r="A37" s="11" t="s">
        <v>15</v>
      </c>
      <c r="B37" s="26" t="s">
        <v>119</v>
      </c>
      <c r="C37" s="13" t="s">
        <v>30</v>
      </c>
      <c r="D37" s="13" t="s">
        <v>40</v>
      </c>
      <c r="E37" s="12"/>
      <c r="F37" s="14">
        <f>F38</f>
        <v>1</v>
      </c>
      <c r="G37" s="14">
        <f t="shared" si="9"/>
        <v>5</v>
      </c>
      <c r="H37" s="14">
        <f t="shared" si="9"/>
        <v>5</v>
      </c>
    </row>
    <row r="38" spans="1:8" x14ac:dyDescent="0.25">
      <c r="A38" s="11" t="s">
        <v>12</v>
      </c>
      <c r="B38" s="28" t="s">
        <v>119</v>
      </c>
      <c r="C38" s="13" t="s">
        <v>30</v>
      </c>
      <c r="D38" s="13" t="s">
        <v>40</v>
      </c>
      <c r="E38" s="12">
        <v>800</v>
      </c>
      <c r="F38" s="14">
        <f>F39</f>
        <v>1</v>
      </c>
      <c r="G38" s="14">
        <f t="shared" si="9"/>
        <v>5</v>
      </c>
      <c r="H38" s="14">
        <f t="shared" si="9"/>
        <v>5</v>
      </c>
    </row>
    <row r="39" spans="1:8" x14ac:dyDescent="0.25">
      <c r="A39" s="11" t="s">
        <v>16</v>
      </c>
      <c r="B39" s="29" t="s">
        <v>119</v>
      </c>
      <c r="C39" s="13" t="s">
        <v>30</v>
      </c>
      <c r="D39" s="13" t="s">
        <v>40</v>
      </c>
      <c r="E39" s="12">
        <v>870</v>
      </c>
      <c r="F39" s="14">
        <v>1</v>
      </c>
      <c r="G39" s="14">
        <v>5</v>
      </c>
      <c r="H39" s="14">
        <v>5</v>
      </c>
    </row>
    <row r="40" spans="1:8" x14ac:dyDescent="0.25">
      <c r="A40" s="11" t="s">
        <v>87</v>
      </c>
      <c r="B40" s="12">
        <v>5000400000</v>
      </c>
      <c r="C40" s="13"/>
      <c r="D40" s="13"/>
      <c r="E40" s="12"/>
      <c r="F40" s="14">
        <f t="shared" ref="F40:F44" si="10">F41</f>
        <v>356</v>
      </c>
      <c r="G40" s="14">
        <f t="shared" ref="G40:H43" si="11">G41</f>
        <v>256</v>
      </c>
      <c r="H40" s="14">
        <f t="shared" si="11"/>
        <v>256</v>
      </c>
    </row>
    <row r="41" spans="1:8" x14ac:dyDescent="0.25">
      <c r="A41" s="11" t="s">
        <v>82</v>
      </c>
      <c r="B41" s="30" t="s">
        <v>120</v>
      </c>
      <c r="C41" s="13"/>
      <c r="D41" s="13"/>
      <c r="E41" s="12"/>
      <c r="F41" s="14">
        <f t="shared" si="10"/>
        <v>356</v>
      </c>
      <c r="G41" s="14">
        <f t="shared" si="11"/>
        <v>256</v>
      </c>
      <c r="H41" s="14">
        <f t="shared" si="11"/>
        <v>256</v>
      </c>
    </row>
    <row r="42" spans="1:8" x14ac:dyDescent="0.25">
      <c r="A42" s="11" t="s">
        <v>21</v>
      </c>
      <c r="B42" s="12">
        <v>5000400013</v>
      </c>
      <c r="C42" s="13" t="s">
        <v>32</v>
      </c>
      <c r="D42" s="13"/>
      <c r="E42" s="12"/>
      <c r="F42" s="14">
        <f t="shared" si="10"/>
        <v>356</v>
      </c>
      <c r="G42" s="14">
        <f t="shared" si="11"/>
        <v>256</v>
      </c>
      <c r="H42" s="14">
        <f t="shared" si="11"/>
        <v>256</v>
      </c>
    </row>
    <row r="43" spans="1:8" x14ac:dyDescent="0.25">
      <c r="A43" s="11" t="s">
        <v>104</v>
      </c>
      <c r="B43" s="12">
        <v>5000400013</v>
      </c>
      <c r="C43" s="13" t="s">
        <v>32</v>
      </c>
      <c r="D43" s="13" t="s">
        <v>36</v>
      </c>
      <c r="E43" s="12"/>
      <c r="F43" s="14">
        <f t="shared" si="10"/>
        <v>356</v>
      </c>
      <c r="G43" s="14">
        <f t="shared" si="11"/>
        <v>256</v>
      </c>
      <c r="H43" s="14">
        <f t="shared" si="11"/>
        <v>256</v>
      </c>
    </row>
    <row r="44" spans="1:8" ht="30" x14ac:dyDescent="0.25">
      <c r="A44" s="11" t="s">
        <v>10</v>
      </c>
      <c r="B44" s="12">
        <v>5000400013</v>
      </c>
      <c r="C44" s="13" t="s">
        <v>32</v>
      </c>
      <c r="D44" s="13" t="s">
        <v>36</v>
      </c>
      <c r="E44" s="12">
        <v>200</v>
      </c>
      <c r="F44" s="14">
        <f t="shared" si="10"/>
        <v>356</v>
      </c>
      <c r="G44" s="14">
        <f t="shared" ref="G44:H44" si="12">G45</f>
        <v>256</v>
      </c>
      <c r="H44" s="14">
        <f t="shared" si="12"/>
        <v>256</v>
      </c>
    </row>
    <row r="45" spans="1:8" ht="45" x14ac:dyDescent="0.25">
      <c r="A45" s="11" t="s">
        <v>20</v>
      </c>
      <c r="B45" s="12">
        <v>5000400013</v>
      </c>
      <c r="C45" s="13" t="s">
        <v>32</v>
      </c>
      <c r="D45" s="13" t="s">
        <v>36</v>
      </c>
      <c r="E45" s="12">
        <v>240</v>
      </c>
      <c r="F45" s="14">
        <f>F46+F47</f>
        <v>356</v>
      </c>
      <c r="G45" s="14">
        <f t="shared" ref="G45:H45" si="13">G46+G47</f>
        <v>256</v>
      </c>
      <c r="H45" s="14">
        <f t="shared" si="13"/>
        <v>256</v>
      </c>
    </row>
    <row r="46" spans="1:8" ht="45" x14ac:dyDescent="0.25">
      <c r="A46" s="11" t="s">
        <v>11</v>
      </c>
      <c r="B46" s="12">
        <v>5000400013</v>
      </c>
      <c r="C46" s="13" t="s">
        <v>32</v>
      </c>
      <c r="D46" s="13" t="s">
        <v>36</v>
      </c>
      <c r="E46" s="12">
        <v>244</v>
      </c>
      <c r="F46" s="14">
        <f>55.9+100</f>
        <v>155.9</v>
      </c>
      <c r="G46" s="14">
        <v>20</v>
      </c>
      <c r="H46" s="14">
        <v>20</v>
      </c>
    </row>
    <row r="47" spans="1:8" x14ac:dyDescent="0.25">
      <c r="A47" s="69" t="s">
        <v>139</v>
      </c>
      <c r="B47" s="12">
        <v>5000400013</v>
      </c>
      <c r="C47" s="13" t="s">
        <v>32</v>
      </c>
      <c r="D47" s="13" t="s">
        <v>36</v>
      </c>
      <c r="E47" s="12">
        <v>247</v>
      </c>
      <c r="F47" s="14">
        <v>200.1</v>
      </c>
      <c r="G47" s="14">
        <v>236</v>
      </c>
      <c r="H47" s="14">
        <v>236</v>
      </c>
    </row>
    <row r="48" spans="1:8" ht="30" x14ac:dyDescent="0.25">
      <c r="A48" s="11" t="s">
        <v>88</v>
      </c>
      <c r="B48" s="12">
        <v>5000500000</v>
      </c>
      <c r="C48" s="13"/>
      <c r="D48" s="13"/>
      <c r="E48" s="12"/>
      <c r="F48" s="14">
        <f>F49+F55</f>
        <v>929.21</v>
      </c>
      <c r="G48" s="14">
        <f t="shared" ref="G48:H48" si="14">G49+G55</f>
        <v>2455.12</v>
      </c>
      <c r="H48" s="14">
        <f t="shared" si="14"/>
        <v>422.48</v>
      </c>
    </row>
    <row r="49" spans="1:8" x14ac:dyDescent="0.25">
      <c r="A49" s="11" t="s">
        <v>89</v>
      </c>
      <c r="B49" s="31" t="s">
        <v>121</v>
      </c>
      <c r="C49" s="13"/>
      <c r="D49" s="13"/>
      <c r="E49" s="12"/>
      <c r="F49" s="14">
        <f>F50</f>
        <v>929.21</v>
      </c>
      <c r="G49" s="14">
        <f t="shared" ref="G49:H53" si="15">G50</f>
        <v>396.42</v>
      </c>
      <c r="H49" s="14">
        <f t="shared" si="15"/>
        <v>422.48</v>
      </c>
    </row>
    <row r="50" spans="1:8" x14ac:dyDescent="0.25">
      <c r="A50" s="11" t="s">
        <v>21</v>
      </c>
      <c r="B50" s="32" t="s">
        <v>121</v>
      </c>
      <c r="C50" s="13" t="s">
        <v>32</v>
      </c>
      <c r="D50" s="13"/>
      <c r="E50" s="12"/>
      <c r="F50" s="14">
        <f>F51</f>
        <v>929.21</v>
      </c>
      <c r="G50" s="14">
        <f t="shared" si="15"/>
        <v>396.42</v>
      </c>
      <c r="H50" s="14">
        <f t="shared" si="15"/>
        <v>422.48</v>
      </c>
    </row>
    <row r="51" spans="1:8" x14ac:dyDescent="0.25">
      <c r="A51" s="11" t="s">
        <v>104</v>
      </c>
      <c r="B51" s="33" t="s">
        <v>121</v>
      </c>
      <c r="C51" s="13" t="s">
        <v>32</v>
      </c>
      <c r="D51" s="13" t="s">
        <v>36</v>
      </c>
      <c r="E51" s="12"/>
      <c r="F51" s="14">
        <f>F52</f>
        <v>929.21</v>
      </c>
      <c r="G51" s="14">
        <f t="shared" si="15"/>
        <v>396.42</v>
      </c>
      <c r="H51" s="14">
        <f t="shared" si="15"/>
        <v>422.48</v>
      </c>
    </row>
    <row r="52" spans="1:8" ht="30" x14ac:dyDescent="0.25">
      <c r="A52" s="11" t="s">
        <v>10</v>
      </c>
      <c r="B52" s="34" t="s">
        <v>121</v>
      </c>
      <c r="C52" s="13" t="s">
        <v>32</v>
      </c>
      <c r="D52" s="13" t="s">
        <v>36</v>
      </c>
      <c r="E52" s="12">
        <v>200</v>
      </c>
      <c r="F52" s="14">
        <f>F53</f>
        <v>929.21</v>
      </c>
      <c r="G52" s="14">
        <f t="shared" si="15"/>
        <v>396.42</v>
      </c>
      <c r="H52" s="14">
        <f t="shared" si="15"/>
        <v>422.48</v>
      </c>
    </row>
    <row r="53" spans="1:8" ht="45" x14ac:dyDescent="0.25">
      <c r="A53" s="11" t="s">
        <v>20</v>
      </c>
      <c r="B53" s="35" t="s">
        <v>121</v>
      </c>
      <c r="C53" s="13" t="s">
        <v>32</v>
      </c>
      <c r="D53" s="13" t="s">
        <v>36</v>
      </c>
      <c r="E53" s="12">
        <v>240</v>
      </c>
      <c r="F53" s="14">
        <f>F54</f>
        <v>929.21</v>
      </c>
      <c r="G53" s="14">
        <f t="shared" si="15"/>
        <v>396.42</v>
      </c>
      <c r="H53" s="14">
        <f t="shared" si="15"/>
        <v>422.48</v>
      </c>
    </row>
    <row r="54" spans="1:8" ht="45" x14ac:dyDescent="0.25">
      <c r="A54" s="11" t="s">
        <v>11</v>
      </c>
      <c r="B54" s="36" t="s">
        <v>121</v>
      </c>
      <c r="C54" s="13" t="s">
        <v>32</v>
      </c>
      <c r="D54" s="13" t="s">
        <v>36</v>
      </c>
      <c r="E54" s="12">
        <v>244</v>
      </c>
      <c r="F54" s="14">
        <f>424.1+5.11+500</f>
        <v>929.21</v>
      </c>
      <c r="G54" s="14">
        <f>370.42+26</f>
        <v>396.42</v>
      </c>
      <c r="H54" s="14">
        <f>370.42+52.06</f>
        <v>422.48</v>
      </c>
    </row>
    <row r="55" spans="1:8" ht="30" x14ac:dyDescent="0.25">
      <c r="A55" s="11" t="s">
        <v>94</v>
      </c>
      <c r="B55" s="12" t="s">
        <v>95</v>
      </c>
      <c r="C55" s="13"/>
      <c r="D55" s="13"/>
      <c r="E55" s="12"/>
      <c r="F55" s="14">
        <f>F56</f>
        <v>0</v>
      </c>
      <c r="G55" s="14">
        <f t="shared" ref="G55:H59" si="16">G56</f>
        <v>2058.6999999999998</v>
      </c>
      <c r="H55" s="14">
        <f t="shared" si="16"/>
        <v>0</v>
      </c>
    </row>
    <row r="56" spans="1:8" x14ac:dyDescent="0.25">
      <c r="A56" s="11" t="s">
        <v>21</v>
      </c>
      <c r="B56" s="12" t="s">
        <v>95</v>
      </c>
      <c r="C56" s="13" t="s">
        <v>32</v>
      </c>
      <c r="D56" s="13"/>
      <c r="E56" s="12"/>
      <c r="F56" s="14">
        <f>F57</f>
        <v>0</v>
      </c>
      <c r="G56" s="14">
        <f t="shared" si="16"/>
        <v>2058.6999999999998</v>
      </c>
      <c r="H56" s="14">
        <f t="shared" si="16"/>
        <v>0</v>
      </c>
    </row>
    <row r="57" spans="1:8" x14ac:dyDescent="0.25">
      <c r="A57" s="11" t="s">
        <v>104</v>
      </c>
      <c r="B57" s="12" t="s">
        <v>95</v>
      </c>
      <c r="C57" s="13" t="s">
        <v>32</v>
      </c>
      <c r="D57" s="13" t="s">
        <v>36</v>
      </c>
      <c r="E57" s="12"/>
      <c r="F57" s="14">
        <f>F58</f>
        <v>0</v>
      </c>
      <c r="G57" s="14">
        <f t="shared" si="16"/>
        <v>2058.6999999999998</v>
      </c>
      <c r="H57" s="14">
        <f t="shared" si="16"/>
        <v>0</v>
      </c>
    </row>
    <row r="58" spans="1:8" ht="30" x14ac:dyDescent="0.25">
      <c r="A58" s="11" t="s">
        <v>10</v>
      </c>
      <c r="B58" s="12" t="s">
        <v>95</v>
      </c>
      <c r="C58" s="13" t="s">
        <v>32</v>
      </c>
      <c r="D58" s="13" t="s">
        <v>36</v>
      </c>
      <c r="E58" s="12">
        <v>200</v>
      </c>
      <c r="F58" s="14">
        <f>F59</f>
        <v>0</v>
      </c>
      <c r="G58" s="14">
        <f t="shared" si="16"/>
        <v>2058.6999999999998</v>
      </c>
      <c r="H58" s="14">
        <f t="shared" si="16"/>
        <v>0</v>
      </c>
    </row>
    <row r="59" spans="1:8" ht="45" x14ac:dyDescent="0.25">
      <c r="A59" s="11" t="s">
        <v>20</v>
      </c>
      <c r="B59" s="12" t="s">
        <v>95</v>
      </c>
      <c r="C59" s="13" t="s">
        <v>32</v>
      </c>
      <c r="D59" s="13" t="s">
        <v>36</v>
      </c>
      <c r="E59" s="12">
        <v>240</v>
      </c>
      <c r="F59" s="14">
        <f>F60</f>
        <v>0</v>
      </c>
      <c r="G59" s="14">
        <f t="shared" si="16"/>
        <v>2058.6999999999998</v>
      </c>
      <c r="H59" s="14">
        <f t="shared" si="16"/>
        <v>0</v>
      </c>
    </row>
    <row r="60" spans="1:8" ht="45" x14ac:dyDescent="0.25">
      <c r="A60" s="11" t="s">
        <v>85</v>
      </c>
      <c r="B60" s="12" t="s">
        <v>95</v>
      </c>
      <c r="C60" s="13" t="s">
        <v>32</v>
      </c>
      <c r="D60" s="13" t="s">
        <v>36</v>
      </c>
      <c r="E60" s="12">
        <v>243</v>
      </c>
      <c r="F60" s="14">
        <v>0</v>
      </c>
      <c r="G60" s="14">
        <v>2058.6999999999998</v>
      </c>
      <c r="H60" s="14">
        <v>0</v>
      </c>
    </row>
    <row r="61" spans="1:8" ht="30" x14ac:dyDescent="0.25">
      <c r="A61" s="11" t="s">
        <v>23</v>
      </c>
      <c r="B61" s="12">
        <v>5000600000</v>
      </c>
      <c r="C61" s="13"/>
      <c r="D61" s="13"/>
      <c r="E61" s="12"/>
      <c r="F61" s="14">
        <f t="shared" ref="F61:H66" si="17">F62</f>
        <v>37</v>
      </c>
      <c r="G61" s="14">
        <f t="shared" si="17"/>
        <v>5</v>
      </c>
      <c r="H61" s="14">
        <f t="shared" si="17"/>
        <v>5</v>
      </c>
    </row>
    <row r="62" spans="1:8" x14ac:dyDescent="0.25">
      <c r="A62" s="11" t="s">
        <v>123</v>
      </c>
      <c r="B62" s="37" t="s">
        <v>122</v>
      </c>
      <c r="C62" s="13"/>
      <c r="D62" s="13"/>
      <c r="E62" s="12"/>
      <c r="F62" s="14">
        <f t="shared" si="17"/>
        <v>37</v>
      </c>
      <c r="G62" s="14">
        <f t="shared" si="17"/>
        <v>5</v>
      </c>
      <c r="H62" s="14">
        <f t="shared" si="17"/>
        <v>5</v>
      </c>
    </row>
    <row r="63" spans="1:8" x14ac:dyDescent="0.25">
      <c r="A63" s="11" t="s">
        <v>52</v>
      </c>
      <c r="B63" s="37" t="s">
        <v>122</v>
      </c>
      <c r="C63" s="13" t="s">
        <v>37</v>
      </c>
      <c r="D63" s="13"/>
      <c r="E63" s="12"/>
      <c r="F63" s="14">
        <f t="shared" si="17"/>
        <v>37</v>
      </c>
      <c r="G63" s="14">
        <f t="shared" si="17"/>
        <v>5</v>
      </c>
      <c r="H63" s="14">
        <f t="shared" si="17"/>
        <v>5</v>
      </c>
    </row>
    <row r="64" spans="1:8" x14ac:dyDescent="0.25">
      <c r="A64" s="11" t="s">
        <v>22</v>
      </c>
      <c r="B64" s="37" t="s">
        <v>122</v>
      </c>
      <c r="C64" s="13" t="s">
        <v>37</v>
      </c>
      <c r="D64" s="13" t="s">
        <v>34</v>
      </c>
      <c r="E64" s="12"/>
      <c r="F64" s="14">
        <f t="shared" si="17"/>
        <v>37</v>
      </c>
      <c r="G64" s="14">
        <f t="shared" si="17"/>
        <v>5</v>
      </c>
      <c r="H64" s="14">
        <f t="shared" si="17"/>
        <v>5</v>
      </c>
    </row>
    <row r="65" spans="1:8" ht="30" x14ac:dyDescent="0.25">
      <c r="A65" s="11" t="s">
        <v>10</v>
      </c>
      <c r="B65" s="37" t="s">
        <v>122</v>
      </c>
      <c r="C65" s="13" t="s">
        <v>37</v>
      </c>
      <c r="D65" s="13" t="s">
        <v>34</v>
      </c>
      <c r="E65" s="12">
        <v>200</v>
      </c>
      <c r="F65" s="14">
        <f t="shared" si="17"/>
        <v>37</v>
      </c>
      <c r="G65" s="14">
        <f t="shared" si="17"/>
        <v>5</v>
      </c>
      <c r="H65" s="14">
        <f t="shared" si="17"/>
        <v>5</v>
      </c>
    </row>
    <row r="66" spans="1:8" ht="45" x14ac:dyDescent="0.25">
      <c r="A66" s="11" t="s">
        <v>20</v>
      </c>
      <c r="B66" s="37" t="s">
        <v>122</v>
      </c>
      <c r="C66" s="13" t="s">
        <v>37</v>
      </c>
      <c r="D66" s="13" t="s">
        <v>34</v>
      </c>
      <c r="E66" s="12">
        <v>240</v>
      </c>
      <c r="F66" s="14">
        <f t="shared" si="17"/>
        <v>37</v>
      </c>
      <c r="G66" s="14">
        <f t="shared" si="17"/>
        <v>5</v>
      </c>
      <c r="H66" s="14">
        <f t="shared" si="17"/>
        <v>5</v>
      </c>
    </row>
    <row r="67" spans="1:8" ht="45" x14ac:dyDescent="0.25">
      <c r="A67" s="11" t="s">
        <v>11</v>
      </c>
      <c r="B67" s="37" t="s">
        <v>122</v>
      </c>
      <c r="C67" s="13" t="s">
        <v>37</v>
      </c>
      <c r="D67" s="13" t="s">
        <v>34</v>
      </c>
      <c r="E67" s="12">
        <v>244</v>
      </c>
      <c r="F67" s="14">
        <v>37</v>
      </c>
      <c r="G67" s="14">
        <v>5</v>
      </c>
      <c r="H67" s="14">
        <v>5</v>
      </c>
    </row>
    <row r="68" spans="1:8" ht="30" x14ac:dyDescent="0.25">
      <c r="A68" s="11" t="s">
        <v>24</v>
      </c>
      <c r="B68" s="12">
        <v>5000700000</v>
      </c>
      <c r="C68" s="13"/>
      <c r="D68" s="13"/>
      <c r="E68" s="12"/>
      <c r="F68" s="14">
        <f t="shared" ref="F68:H73" si="18">F69</f>
        <v>413</v>
      </c>
      <c r="G68" s="14">
        <f t="shared" si="18"/>
        <v>5</v>
      </c>
      <c r="H68" s="14">
        <f t="shared" si="18"/>
        <v>5</v>
      </c>
    </row>
    <row r="69" spans="1:8" ht="30" x14ac:dyDescent="0.25">
      <c r="A69" s="11" t="s">
        <v>125</v>
      </c>
      <c r="B69" s="67" t="s">
        <v>124</v>
      </c>
      <c r="C69" s="13"/>
      <c r="D69" s="13"/>
      <c r="E69" s="12"/>
      <c r="F69" s="14">
        <f t="shared" si="18"/>
        <v>413</v>
      </c>
      <c r="G69" s="14">
        <f t="shared" si="18"/>
        <v>5</v>
      </c>
      <c r="H69" s="14">
        <f t="shared" si="18"/>
        <v>5</v>
      </c>
    </row>
    <row r="70" spans="1:8" x14ac:dyDescent="0.25">
      <c r="A70" s="11" t="s">
        <v>52</v>
      </c>
      <c r="B70" s="67" t="s">
        <v>124</v>
      </c>
      <c r="C70" s="13" t="s">
        <v>37</v>
      </c>
      <c r="D70" s="13"/>
      <c r="E70" s="12"/>
      <c r="F70" s="14">
        <f t="shared" si="18"/>
        <v>413</v>
      </c>
      <c r="G70" s="14">
        <f t="shared" si="18"/>
        <v>5</v>
      </c>
      <c r="H70" s="14">
        <f t="shared" si="18"/>
        <v>5</v>
      </c>
    </row>
    <row r="71" spans="1:8" x14ac:dyDescent="0.25">
      <c r="A71" s="11" t="s">
        <v>22</v>
      </c>
      <c r="B71" s="67" t="s">
        <v>124</v>
      </c>
      <c r="C71" s="13" t="s">
        <v>37</v>
      </c>
      <c r="D71" s="13" t="s">
        <v>34</v>
      </c>
      <c r="E71" s="12"/>
      <c r="F71" s="14">
        <f t="shared" si="18"/>
        <v>413</v>
      </c>
      <c r="G71" s="14">
        <f t="shared" si="18"/>
        <v>5</v>
      </c>
      <c r="H71" s="14">
        <f t="shared" si="18"/>
        <v>5</v>
      </c>
    </row>
    <row r="72" spans="1:8" ht="30" x14ac:dyDescent="0.25">
      <c r="A72" s="11" t="s">
        <v>10</v>
      </c>
      <c r="B72" s="67" t="s">
        <v>124</v>
      </c>
      <c r="C72" s="13" t="s">
        <v>37</v>
      </c>
      <c r="D72" s="13" t="s">
        <v>34</v>
      </c>
      <c r="E72" s="12">
        <v>200</v>
      </c>
      <c r="F72" s="14">
        <f t="shared" si="18"/>
        <v>413</v>
      </c>
      <c r="G72" s="14">
        <f t="shared" si="18"/>
        <v>5</v>
      </c>
      <c r="H72" s="14">
        <f t="shared" si="18"/>
        <v>5</v>
      </c>
    </row>
    <row r="73" spans="1:8" ht="45" x14ac:dyDescent="0.25">
      <c r="A73" s="11" t="s">
        <v>20</v>
      </c>
      <c r="B73" s="67" t="s">
        <v>124</v>
      </c>
      <c r="C73" s="13" t="s">
        <v>37</v>
      </c>
      <c r="D73" s="13" t="s">
        <v>34</v>
      </c>
      <c r="E73" s="12">
        <v>240</v>
      </c>
      <c r="F73" s="14">
        <f t="shared" si="18"/>
        <v>413</v>
      </c>
      <c r="G73" s="14">
        <f t="shared" si="18"/>
        <v>5</v>
      </c>
      <c r="H73" s="14">
        <f t="shared" si="18"/>
        <v>5</v>
      </c>
    </row>
    <row r="74" spans="1:8" ht="45" x14ac:dyDescent="0.25">
      <c r="A74" s="11" t="s">
        <v>11</v>
      </c>
      <c r="B74" s="67" t="s">
        <v>124</v>
      </c>
      <c r="C74" s="13" t="s">
        <v>37</v>
      </c>
      <c r="D74" s="13" t="s">
        <v>34</v>
      </c>
      <c r="E74" s="12">
        <v>244</v>
      </c>
      <c r="F74" s="14">
        <v>413</v>
      </c>
      <c r="G74" s="14">
        <v>5</v>
      </c>
      <c r="H74" s="14">
        <v>5</v>
      </c>
    </row>
    <row r="75" spans="1:8" ht="102" customHeight="1" x14ac:dyDescent="0.25">
      <c r="A75" s="11" t="s">
        <v>25</v>
      </c>
      <c r="B75" s="12">
        <v>5000800000</v>
      </c>
      <c r="C75" s="13"/>
      <c r="D75" s="13"/>
      <c r="E75" s="12"/>
      <c r="F75" s="14">
        <f>F76</f>
        <v>5</v>
      </c>
      <c r="G75" s="14">
        <f t="shared" ref="G75:H79" si="19">G76</f>
        <v>5</v>
      </c>
      <c r="H75" s="14">
        <f t="shared" si="19"/>
        <v>5</v>
      </c>
    </row>
    <row r="76" spans="1:8" ht="30" x14ac:dyDescent="0.25">
      <c r="A76" s="11" t="s">
        <v>55</v>
      </c>
      <c r="B76" s="38" t="s">
        <v>126</v>
      </c>
      <c r="C76" s="13"/>
      <c r="D76" s="13"/>
      <c r="E76" s="12"/>
      <c r="F76" s="14">
        <f>F77</f>
        <v>5</v>
      </c>
      <c r="G76" s="14">
        <f t="shared" si="19"/>
        <v>5</v>
      </c>
      <c r="H76" s="14">
        <f t="shared" si="19"/>
        <v>5</v>
      </c>
    </row>
    <row r="77" spans="1:8" x14ac:dyDescent="0.25">
      <c r="A77" s="11" t="s">
        <v>53</v>
      </c>
      <c r="B77" s="39" t="s">
        <v>126</v>
      </c>
      <c r="C77" s="13" t="s">
        <v>38</v>
      </c>
      <c r="D77" s="13"/>
      <c r="E77" s="12"/>
      <c r="F77" s="14">
        <f>F78</f>
        <v>5</v>
      </c>
      <c r="G77" s="14">
        <f t="shared" si="19"/>
        <v>5</v>
      </c>
      <c r="H77" s="14">
        <f t="shared" si="19"/>
        <v>5</v>
      </c>
    </row>
    <row r="78" spans="1:8" x14ac:dyDescent="0.25">
      <c r="A78" s="11" t="s">
        <v>54</v>
      </c>
      <c r="B78" s="40" t="s">
        <v>126</v>
      </c>
      <c r="C78" s="13" t="s">
        <v>38</v>
      </c>
      <c r="D78" s="13" t="s">
        <v>38</v>
      </c>
      <c r="E78" s="12"/>
      <c r="F78" s="14">
        <f>F79</f>
        <v>5</v>
      </c>
      <c r="G78" s="14">
        <f t="shared" si="19"/>
        <v>5</v>
      </c>
      <c r="H78" s="14">
        <f t="shared" si="19"/>
        <v>5</v>
      </c>
    </row>
    <row r="79" spans="1:8" x14ac:dyDescent="0.25">
      <c r="A79" s="11" t="s">
        <v>7</v>
      </c>
      <c r="B79" s="41" t="s">
        <v>126</v>
      </c>
      <c r="C79" s="13" t="s">
        <v>38</v>
      </c>
      <c r="D79" s="13" t="s">
        <v>38</v>
      </c>
      <c r="E79" s="12">
        <v>500</v>
      </c>
      <c r="F79" s="14">
        <f>F80</f>
        <v>5</v>
      </c>
      <c r="G79" s="14">
        <f t="shared" si="19"/>
        <v>5</v>
      </c>
      <c r="H79" s="14">
        <f t="shared" si="19"/>
        <v>5</v>
      </c>
    </row>
    <row r="80" spans="1:8" x14ac:dyDescent="0.25">
      <c r="A80" s="11" t="s">
        <v>8</v>
      </c>
      <c r="B80" s="42" t="s">
        <v>126</v>
      </c>
      <c r="C80" s="13" t="s">
        <v>38</v>
      </c>
      <c r="D80" s="13" t="s">
        <v>38</v>
      </c>
      <c r="E80" s="12">
        <v>540</v>
      </c>
      <c r="F80" s="14">
        <v>5</v>
      </c>
      <c r="G80" s="14">
        <v>5</v>
      </c>
      <c r="H80" s="14">
        <v>5</v>
      </c>
    </row>
    <row r="81" spans="1:8" ht="90" x14ac:dyDescent="0.25">
      <c r="A81" s="11" t="s">
        <v>90</v>
      </c>
      <c r="B81" s="12">
        <v>5000900000</v>
      </c>
      <c r="C81" s="13"/>
      <c r="D81" s="13"/>
      <c r="E81" s="12"/>
      <c r="F81" s="14">
        <f t="shared" ref="F81:H85" si="20">F82</f>
        <v>49</v>
      </c>
      <c r="G81" s="14">
        <f t="shared" si="20"/>
        <v>49</v>
      </c>
      <c r="H81" s="14">
        <f t="shared" si="20"/>
        <v>49</v>
      </c>
    </row>
    <row r="82" spans="1:8" ht="30" x14ac:dyDescent="0.25">
      <c r="A82" s="11" t="s">
        <v>91</v>
      </c>
      <c r="B82" s="67" t="s">
        <v>127</v>
      </c>
      <c r="C82" s="13"/>
      <c r="D82" s="13"/>
      <c r="E82" s="12"/>
      <c r="F82" s="14">
        <f t="shared" si="20"/>
        <v>49</v>
      </c>
      <c r="G82" s="14">
        <f t="shared" si="20"/>
        <v>49</v>
      </c>
      <c r="H82" s="14">
        <f t="shared" si="20"/>
        <v>49</v>
      </c>
    </row>
    <row r="83" spans="1:8" x14ac:dyDescent="0.25">
      <c r="A83" s="11" t="s">
        <v>56</v>
      </c>
      <c r="B83" s="67" t="s">
        <v>127</v>
      </c>
      <c r="C83" s="13" t="s">
        <v>40</v>
      </c>
      <c r="D83" s="13"/>
      <c r="E83" s="12"/>
      <c r="F83" s="14">
        <f t="shared" si="20"/>
        <v>49</v>
      </c>
      <c r="G83" s="14">
        <f t="shared" si="20"/>
        <v>49</v>
      </c>
      <c r="H83" s="14">
        <f t="shared" si="20"/>
        <v>49</v>
      </c>
    </row>
    <row r="84" spans="1:8" x14ac:dyDescent="0.25">
      <c r="A84" s="11" t="s">
        <v>29</v>
      </c>
      <c r="B84" s="67" t="s">
        <v>127</v>
      </c>
      <c r="C84" s="13" t="s">
        <v>40</v>
      </c>
      <c r="D84" s="13" t="s">
        <v>30</v>
      </c>
      <c r="E84" s="12"/>
      <c r="F84" s="14">
        <f t="shared" si="20"/>
        <v>49</v>
      </c>
      <c r="G84" s="14">
        <f t="shared" si="20"/>
        <v>49</v>
      </c>
      <c r="H84" s="14">
        <f t="shared" si="20"/>
        <v>49</v>
      </c>
    </row>
    <row r="85" spans="1:8" x14ac:dyDescent="0.25">
      <c r="A85" s="11" t="s">
        <v>7</v>
      </c>
      <c r="B85" s="67" t="s">
        <v>127</v>
      </c>
      <c r="C85" s="13" t="s">
        <v>40</v>
      </c>
      <c r="D85" s="13" t="s">
        <v>30</v>
      </c>
      <c r="E85" s="12">
        <v>500</v>
      </c>
      <c r="F85" s="14">
        <f t="shared" si="20"/>
        <v>49</v>
      </c>
      <c r="G85" s="14">
        <f t="shared" si="20"/>
        <v>49</v>
      </c>
      <c r="H85" s="14">
        <f t="shared" si="20"/>
        <v>49</v>
      </c>
    </row>
    <row r="86" spans="1:8" x14ac:dyDescent="0.25">
      <c r="A86" s="11" t="s">
        <v>8</v>
      </c>
      <c r="B86" s="67" t="s">
        <v>127</v>
      </c>
      <c r="C86" s="13" t="s">
        <v>40</v>
      </c>
      <c r="D86" s="13" t="s">
        <v>30</v>
      </c>
      <c r="E86" s="12">
        <v>540</v>
      </c>
      <c r="F86" s="14">
        <v>49</v>
      </c>
      <c r="G86" s="14">
        <v>49</v>
      </c>
      <c r="H86" s="14">
        <v>49</v>
      </c>
    </row>
    <row r="87" spans="1:8" ht="90" x14ac:dyDescent="0.25">
      <c r="A87" s="11" t="s">
        <v>57</v>
      </c>
      <c r="B87" s="12">
        <v>5001000000</v>
      </c>
      <c r="C87" s="13"/>
      <c r="D87" s="13"/>
      <c r="E87" s="12"/>
      <c r="F87" s="14">
        <f>F88</f>
        <v>1563.6</v>
      </c>
      <c r="G87" s="14">
        <f t="shared" ref="G87:H91" si="21">G88</f>
        <v>1502.1</v>
      </c>
      <c r="H87" s="14">
        <f t="shared" si="21"/>
        <v>1531.1</v>
      </c>
    </row>
    <row r="88" spans="1:8" ht="30" x14ac:dyDescent="0.25">
      <c r="A88" s="11" t="s">
        <v>58</v>
      </c>
      <c r="B88" s="67" t="s">
        <v>128</v>
      </c>
      <c r="C88" s="13"/>
      <c r="D88" s="13"/>
      <c r="E88" s="12"/>
      <c r="F88" s="14">
        <f>F89</f>
        <v>1563.6</v>
      </c>
      <c r="G88" s="14">
        <f t="shared" si="21"/>
        <v>1502.1</v>
      </c>
      <c r="H88" s="14">
        <f t="shared" si="21"/>
        <v>1531.1</v>
      </c>
    </row>
    <row r="89" spans="1:8" x14ac:dyDescent="0.25">
      <c r="A89" s="11" t="s">
        <v>60</v>
      </c>
      <c r="B89" s="67" t="s">
        <v>128</v>
      </c>
      <c r="C89" s="13" t="s">
        <v>39</v>
      </c>
      <c r="D89" s="13"/>
      <c r="E89" s="12"/>
      <c r="F89" s="14">
        <f>F90</f>
        <v>1563.6</v>
      </c>
      <c r="G89" s="14">
        <f t="shared" si="21"/>
        <v>1502.1</v>
      </c>
      <c r="H89" s="14">
        <f t="shared" si="21"/>
        <v>1531.1</v>
      </c>
    </row>
    <row r="90" spans="1:8" x14ac:dyDescent="0.25">
      <c r="A90" s="11" t="s">
        <v>26</v>
      </c>
      <c r="B90" s="67" t="s">
        <v>128</v>
      </c>
      <c r="C90" s="13" t="s">
        <v>39</v>
      </c>
      <c r="D90" s="13" t="s">
        <v>30</v>
      </c>
      <c r="E90" s="12"/>
      <c r="F90" s="14">
        <f>F91</f>
        <v>1563.6</v>
      </c>
      <c r="G90" s="14">
        <f t="shared" si="21"/>
        <v>1502.1</v>
      </c>
      <c r="H90" s="14">
        <f t="shared" si="21"/>
        <v>1531.1</v>
      </c>
    </row>
    <row r="91" spans="1:8" x14ac:dyDescent="0.25">
      <c r="A91" s="11" t="s">
        <v>7</v>
      </c>
      <c r="B91" s="67" t="s">
        <v>128</v>
      </c>
      <c r="C91" s="13" t="s">
        <v>39</v>
      </c>
      <c r="D91" s="13" t="s">
        <v>30</v>
      </c>
      <c r="E91" s="12">
        <v>500</v>
      </c>
      <c r="F91" s="14">
        <f>F92</f>
        <v>1563.6</v>
      </c>
      <c r="G91" s="14">
        <f t="shared" si="21"/>
        <v>1502.1</v>
      </c>
      <c r="H91" s="14">
        <f t="shared" si="21"/>
        <v>1531.1</v>
      </c>
    </row>
    <row r="92" spans="1:8" x14ac:dyDescent="0.25">
      <c r="A92" s="11" t="s">
        <v>8</v>
      </c>
      <c r="B92" s="67" t="s">
        <v>128</v>
      </c>
      <c r="C92" s="13" t="s">
        <v>39</v>
      </c>
      <c r="D92" s="13" t="s">
        <v>30</v>
      </c>
      <c r="E92" s="12">
        <v>540</v>
      </c>
      <c r="F92" s="14">
        <v>1563.6</v>
      </c>
      <c r="G92" s="14">
        <v>1502.1</v>
      </c>
      <c r="H92" s="14">
        <v>1531.1</v>
      </c>
    </row>
    <row r="93" spans="1:8" ht="90" x14ac:dyDescent="0.25">
      <c r="A93" s="11" t="s">
        <v>27</v>
      </c>
      <c r="B93" s="12">
        <v>5001200000</v>
      </c>
      <c r="C93" s="13"/>
      <c r="D93" s="13"/>
      <c r="E93" s="12"/>
      <c r="F93" s="14">
        <f>F94</f>
        <v>831.2</v>
      </c>
      <c r="G93" s="14">
        <f t="shared" ref="G93:H97" si="22">G94</f>
        <v>807.7</v>
      </c>
      <c r="H93" s="14">
        <f t="shared" si="22"/>
        <v>816.8</v>
      </c>
    </row>
    <row r="94" spans="1:8" x14ac:dyDescent="0.25">
      <c r="A94" s="11" t="s">
        <v>59</v>
      </c>
      <c r="B94" s="43" t="s">
        <v>129</v>
      </c>
      <c r="C94" s="13"/>
      <c r="D94" s="13"/>
      <c r="E94" s="12"/>
      <c r="F94" s="14">
        <f>F95</f>
        <v>831.2</v>
      </c>
      <c r="G94" s="14">
        <f t="shared" si="22"/>
        <v>807.7</v>
      </c>
      <c r="H94" s="14">
        <f t="shared" si="22"/>
        <v>816.8</v>
      </c>
    </row>
    <row r="95" spans="1:8" x14ac:dyDescent="0.25">
      <c r="A95" s="11" t="s">
        <v>60</v>
      </c>
      <c r="B95" s="44" t="s">
        <v>129</v>
      </c>
      <c r="C95" s="13" t="s">
        <v>39</v>
      </c>
      <c r="D95" s="13"/>
      <c r="E95" s="12"/>
      <c r="F95" s="14">
        <f>F96</f>
        <v>831.2</v>
      </c>
      <c r="G95" s="14">
        <f t="shared" si="22"/>
        <v>807.7</v>
      </c>
      <c r="H95" s="14">
        <f t="shared" si="22"/>
        <v>816.8</v>
      </c>
    </row>
    <row r="96" spans="1:8" x14ac:dyDescent="0.25">
      <c r="A96" s="11" t="s">
        <v>26</v>
      </c>
      <c r="B96" s="45" t="s">
        <v>129</v>
      </c>
      <c r="C96" s="13" t="s">
        <v>39</v>
      </c>
      <c r="D96" s="13" t="s">
        <v>30</v>
      </c>
      <c r="E96" s="12"/>
      <c r="F96" s="14">
        <f>F97</f>
        <v>831.2</v>
      </c>
      <c r="G96" s="14">
        <f t="shared" si="22"/>
        <v>807.7</v>
      </c>
      <c r="H96" s="14">
        <f t="shared" si="22"/>
        <v>816.8</v>
      </c>
    </row>
    <row r="97" spans="1:8" x14ac:dyDescent="0.25">
      <c r="A97" s="11" t="s">
        <v>7</v>
      </c>
      <c r="B97" s="46" t="s">
        <v>129</v>
      </c>
      <c r="C97" s="13" t="s">
        <v>39</v>
      </c>
      <c r="D97" s="13" t="s">
        <v>30</v>
      </c>
      <c r="E97" s="12">
        <v>500</v>
      </c>
      <c r="F97" s="14">
        <f>F98</f>
        <v>831.2</v>
      </c>
      <c r="G97" s="14">
        <f t="shared" si="22"/>
        <v>807.7</v>
      </c>
      <c r="H97" s="14">
        <f t="shared" si="22"/>
        <v>816.8</v>
      </c>
    </row>
    <row r="98" spans="1:8" x14ac:dyDescent="0.25">
      <c r="A98" s="11" t="s">
        <v>8</v>
      </c>
      <c r="B98" s="47" t="s">
        <v>129</v>
      </c>
      <c r="C98" s="13" t="s">
        <v>39</v>
      </c>
      <c r="D98" s="13" t="s">
        <v>30</v>
      </c>
      <c r="E98" s="12">
        <v>540</v>
      </c>
      <c r="F98" s="14">
        <v>831.2</v>
      </c>
      <c r="G98" s="14">
        <v>807.7</v>
      </c>
      <c r="H98" s="14">
        <v>816.8</v>
      </c>
    </row>
    <row r="99" spans="1:8" ht="75" x14ac:dyDescent="0.25">
      <c r="A99" s="15" t="s">
        <v>93</v>
      </c>
      <c r="B99" s="12">
        <v>5001300000</v>
      </c>
      <c r="C99" s="13"/>
      <c r="D99" s="13"/>
      <c r="E99" s="12"/>
      <c r="F99" s="14">
        <f>F100</f>
        <v>583.79999999999995</v>
      </c>
      <c r="G99" s="14">
        <f t="shared" ref="G99:H103" si="23">G100</f>
        <v>588.79999999999995</v>
      </c>
      <c r="H99" s="14">
        <f t="shared" si="23"/>
        <v>588.79999999999995</v>
      </c>
    </row>
    <row r="100" spans="1:8" ht="30" x14ac:dyDescent="0.25">
      <c r="A100" s="11" t="s">
        <v>92</v>
      </c>
      <c r="B100" s="67" t="s">
        <v>130</v>
      </c>
      <c r="C100" s="13"/>
      <c r="D100" s="13"/>
      <c r="E100" s="12"/>
      <c r="F100" s="14">
        <f>F101</f>
        <v>583.79999999999995</v>
      </c>
      <c r="G100" s="14">
        <f t="shared" si="23"/>
        <v>588.79999999999995</v>
      </c>
      <c r="H100" s="14">
        <f t="shared" si="23"/>
        <v>588.79999999999995</v>
      </c>
    </row>
    <row r="101" spans="1:8" x14ac:dyDescent="0.25">
      <c r="A101" s="11" t="s">
        <v>60</v>
      </c>
      <c r="B101" s="67" t="s">
        <v>130</v>
      </c>
      <c r="C101" s="13" t="s">
        <v>39</v>
      </c>
      <c r="D101" s="13"/>
      <c r="E101" s="12"/>
      <c r="F101" s="14">
        <f>F102</f>
        <v>583.79999999999995</v>
      </c>
      <c r="G101" s="14">
        <f t="shared" si="23"/>
        <v>588.79999999999995</v>
      </c>
      <c r="H101" s="14">
        <f t="shared" si="23"/>
        <v>588.79999999999995</v>
      </c>
    </row>
    <row r="102" spans="1:8" ht="30" x14ac:dyDescent="0.25">
      <c r="A102" s="11" t="s">
        <v>28</v>
      </c>
      <c r="B102" s="67" t="s">
        <v>130</v>
      </c>
      <c r="C102" s="13" t="s">
        <v>39</v>
      </c>
      <c r="D102" s="13" t="s">
        <v>32</v>
      </c>
      <c r="E102" s="12"/>
      <c r="F102" s="14">
        <f>F103</f>
        <v>583.79999999999995</v>
      </c>
      <c r="G102" s="14">
        <f t="shared" si="23"/>
        <v>588.79999999999995</v>
      </c>
      <c r="H102" s="14">
        <f t="shared" si="23"/>
        <v>588.79999999999995</v>
      </c>
    </row>
    <row r="103" spans="1:8" x14ac:dyDescent="0.25">
      <c r="A103" s="11" t="s">
        <v>7</v>
      </c>
      <c r="B103" s="67" t="s">
        <v>130</v>
      </c>
      <c r="C103" s="13" t="s">
        <v>39</v>
      </c>
      <c r="D103" s="13" t="s">
        <v>32</v>
      </c>
      <c r="E103" s="12">
        <v>500</v>
      </c>
      <c r="F103" s="14">
        <f>F104</f>
        <v>583.79999999999995</v>
      </c>
      <c r="G103" s="14">
        <f t="shared" si="23"/>
        <v>588.79999999999995</v>
      </c>
      <c r="H103" s="14">
        <f t="shared" si="23"/>
        <v>588.79999999999995</v>
      </c>
    </row>
    <row r="104" spans="1:8" x14ac:dyDescent="0.25">
      <c r="A104" s="11" t="s">
        <v>8</v>
      </c>
      <c r="B104" s="67" t="s">
        <v>130</v>
      </c>
      <c r="C104" s="13" t="s">
        <v>39</v>
      </c>
      <c r="D104" s="13" t="s">
        <v>32</v>
      </c>
      <c r="E104" s="12">
        <v>540</v>
      </c>
      <c r="F104" s="14">
        <v>583.79999999999995</v>
      </c>
      <c r="G104" s="14">
        <v>588.79999999999995</v>
      </c>
      <c r="H104" s="14">
        <v>588.79999999999995</v>
      </c>
    </row>
    <row r="105" spans="1:8" ht="105" x14ac:dyDescent="0.25">
      <c r="A105" s="15" t="s">
        <v>73</v>
      </c>
      <c r="B105" s="12">
        <v>5001400000</v>
      </c>
      <c r="C105" s="13"/>
      <c r="D105" s="13"/>
      <c r="E105" s="12"/>
      <c r="F105" s="14">
        <f>F106</f>
        <v>34.200000000000003</v>
      </c>
      <c r="G105" s="14">
        <f t="shared" ref="G105:H109" si="24">G106</f>
        <v>34.200000000000003</v>
      </c>
      <c r="H105" s="14">
        <f t="shared" si="24"/>
        <v>34.200000000000003</v>
      </c>
    </row>
    <row r="106" spans="1:8" ht="105" x14ac:dyDescent="0.25">
      <c r="A106" s="11" t="s">
        <v>74</v>
      </c>
      <c r="B106" s="48" t="s">
        <v>131</v>
      </c>
      <c r="C106" s="13"/>
      <c r="D106" s="13"/>
      <c r="E106" s="12"/>
      <c r="F106" s="14">
        <f>F107</f>
        <v>34.200000000000003</v>
      </c>
      <c r="G106" s="14">
        <f t="shared" si="24"/>
        <v>34.200000000000003</v>
      </c>
      <c r="H106" s="14">
        <f t="shared" si="24"/>
        <v>34.200000000000003</v>
      </c>
    </row>
    <row r="107" spans="1:8" x14ac:dyDescent="0.25">
      <c r="A107" s="11" t="s">
        <v>47</v>
      </c>
      <c r="B107" s="49" t="s">
        <v>131</v>
      </c>
      <c r="C107" s="13" t="s">
        <v>30</v>
      </c>
      <c r="D107" s="13"/>
      <c r="E107" s="12"/>
      <c r="F107" s="14">
        <f>F108</f>
        <v>34.200000000000003</v>
      </c>
      <c r="G107" s="14">
        <f t="shared" si="24"/>
        <v>34.200000000000003</v>
      </c>
      <c r="H107" s="14">
        <f t="shared" si="24"/>
        <v>34.200000000000003</v>
      </c>
    </row>
    <row r="108" spans="1:8" ht="60" x14ac:dyDescent="0.25">
      <c r="A108" s="11" t="s">
        <v>49</v>
      </c>
      <c r="B108" s="50" t="s">
        <v>131</v>
      </c>
      <c r="C108" s="13" t="s">
        <v>30</v>
      </c>
      <c r="D108" s="13" t="s">
        <v>32</v>
      </c>
      <c r="E108" s="12"/>
      <c r="F108" s="14">
        <f>F109</f>
        <v>34.200000000000003</v>
      </c>
      <c r="G108" s="14">
        <f t="shared" si="24"/>
        <v>34.200000000000003</v>
      </c>
      <c r="H108" s="14">
        <f t="shared" si="24"/>
        <v>34.200000000000003</v>
      </c>
    </row>
    <row r="109" spans="1:8" x14ac:dyDescent="0.25">
      <c r="A109" s="11" t="s">
        <v>7</v>
      </c>
      <c r="B109" s="51" t="s">
        <v>131</v>
      </c>
      <c r="C109" s="13" t="s">
        <v>30</v>
      </c>
      <c r="D109" s="13" t="s">
        <v>32</v>
      </c>
      <c r="E109" s="12">
        <v>500</v>
      </c>
      <c r="F109" s="14">
        <f>F110</f>
        <v>34.200000000000003</v>
      </c>
      <c r="G109" s="14">
        <f t="shared" si="24"/>
        <v>34.200000000000003</v>
      </c>
      <c r="H109" s="14">
        <f t="shared" si="24"/>
        <v>34.200000000000003</v>
      </c>
    </row>
    <row r="110" spans="1:8" x14ac:dyDescent="0.25">
      <c r="A110" s="11" t="s">
        <v>8</v>
      </c>
      <c r="B110" s="52" t="s">
        <v>131</v>
      </c>
      <c r="C110" s="13" t="s">
        <v>30</v>
      </c>
      <c r="D110" s="13" t="s">
        <v>32</v>
      </c>
      <c r="E110" s="12">
        <v>540</v>
      </c>
      <c r="F110" s="14">
        <v>34.200000000000003</v>
      </c>
      <c r="G110" s="14">
        <v>34.200000000000003</v>
      </c>
      <c r="H110" s="14">
        <v>34.200000000000003</v>
      </c>
    </row>
    <row r="111" spans="1:8" ht="90" x14ac:dyDescent="0.25">
      <c r="A111" s="15" t="s">
        <v>72</v>
      </c>
      <c r="B111" s="12">
        <v>5001500000</v>
      </c>
      <c r="C111" s="13"/>
      <c r="D111" s="13"/>
      <c r="E111" s="12"/>
      <c r="F111" s="14">
        <f>F112+F128</f>
        <v>38.799999999999997</v>
      </c>
      <c r="G111" s="14">
        <v>38.799999999999997</v>
      </c>
      <c r="H111" s="14">
        <f>H112+H128</f>
        <v>38.799999999999997</v>
      </c>
    </row>
    <row r="112" spans="1:8" ht="30" x14ac:dyDescent="0.25">
      <c r="A112" s="11" t="s">
        <v>14</v>
      </c>
      <c r="B112" s="53" t="s">
        <v>132</v>
      </c>
      <c r="C112" s="13"/>
      <c r="D112" s="13"/>
      <c r="E112" s="12"/>
      <c r="F112" s="14">
        <f>F113</f>
        <v>38.799999999999997</v>
      </c>
      <c r="G112" s="14">
        <f t="shared" ref="G112:H115" si="25">G113</f>
        <v>38.799999999999997</v>
      </c>
      <c r="H112" s="14">
        <f t="shared" si="25"/>
        <v>38.799999999999997</v>
      </c>
    </row>
    <row r="113" spans="1:8" x14ac:dyDescent="0.25">
      <c r="A113" s="11" t="s">
        <v>47</v>
      </c>
      <c r="B113" s="54" t="s">
        <v>132</v>
      </c>
      <c r="C113" s="13" t="s">
        <v>30</v>
      </c>
      <c r="D113" s="13"/>
      <c r="E113" s="12"/>
      <c r="F113" s="14">
        <f>F114</f>
        <v>38.799999999999997</v>
      </c>
      <c r="G113" s="14">
        <f t="shared" si="25"/>
        <v>38.799999999999997</v>
      </c>
      <c r="H113" s="14">
        <f t="shared" si="25"/>
        <v>38.799999999999997</v>
      </c>
    </row>
    <row r="114" spans="1:8" ht="45" x14ac:dyDescent="0.25">
      <c r="A114" s="11" t="s">
        <v>71</v>
      </c>
      <c r="B114" s="55" t="s">
        <v>132</v>
      </c>
      <c r="C114" s="13" t="s">
        <v>30</v>
      </c>
      <c r="D114" s="13" t="s">
        <v>33</v>
      </c>
      <c r="E114" s="12"/>
      <c r="F114" s="14">
        <f>F115</f>
        <v>38.799999999999997</v>
      </c>
      <c r="G114" s="14">
        <f t="shared" si="25"/>
        <v>38.799999999999997</v>
      </c>
      <c r="H114" s="14">
        <f t="shared" si="25"/>
        <v>38.799999999999997</v>
      </c>
    </row>
    <row r="115" spans="1:8" x14ac:dyDescent="0.25">
      <c r="A115" s="11" t="s">
        <v>7</v>
      </c>
      <c r="B115" s="56" t="s">
        <v>132</v>
      </c>
      <c r="C115" s="13" t="s">
        <v>30</v>
      </c>
      <c r="D115" s="13" t="s">
        <v>33</v>
      </c>
      <c r="E115" s="12">
        <v>500</v>
      </c>
      <c r="F115" s="14">
        <f>F116</f>
        <v>38.799999999999997</v>
      </c>
      <c r="G115" s="14">
        <f t="shared" si="25"/>
        <v>38.799999999999997</v>
      </c>
      <c r="H115" s="14">
        <f t="shared" si="25"/>
        <v>38.799999999999997</v>
      </c>
    </row>
    <row r="116" spans="1:8" x14ac:dyDescent="0.25">
      <c r="A116" s="11" t="s">
        <v>8</v>
      </c>
      <c r="B116" s="57" t="s">
        <v>132</v>
      </c>
      <c r="C116" s="13" t="s">
        <v>30</v>
      </c>
      <c r="D116" s="13" t="s">
        <v>33</v>
      </c>
      <c r="E116" s="12">
        <v>540</v>
      </c>
      <c r="F116" s="14">
        <v>38.799999999999997</v>
      </c>
      <c r="G116" s="14">
        <v>38.799999999999997</v>
      </c>
      <c r="H116" s="14">
        <v>38.799999999999997</v>
      </c>
    </row>
    <row r="117" spans="1:8" ht="30" x14ac:dyDescent="0.25">
      <c r="A117" s="11" t="s">
        <v>105</v>
      </c>
      <c r="B117" s="12">
        <v>5001800000</v>
      </c>
      <c r="C117" s="13"/>
      <c r="D117" s="13"/>
      <c r="E117" s="12"/>
      <c r="F117" s="14">
        <f t="shared" ref="F117:F121" si="26">F118</f>
        <v>629.87699999999995</v>
      </c>
      <c r="G117" s="14">
        <f t="shared" ref="G117:H119" si="27">G118</f>
        <v>0</v>
      </c>
      <c r="H117" s="14">
        <f t="shared" si="27"/>
        <v>0</v>
      </c>
    </row>
    <row r="118" spans="1:8" x14ac:dyDescent="0.25">
      <c r="A118" s="11" t="s">
        <v>83</v>
      </c>
      <c r="B118" s="12">
        <v>5001800118</v>
      </c>
      <c r="C118" s="13"/>
      <c r="D118" s="13"/>
      <c r="E118" s="12"/>
      <c r="F118" s="14">
        <f t="shared" si="26"/>
        <v>629.87699999999995</v>
      </c>
      <c r="G118" s="14">
        <f t="shared" si="27"/>
        <v>0</v>
      </c>
      <c r="H118" s="14">
        <f t="shared" si="27"/>
        <v>0</v>
      </c>
    </row>
    <row r="119" spans="1:8" x14ac:dyDescent="0.25">
      <c r="A119" s="11" t="s">
        <v>52</v>
      </c>
      <c r="B119" s="12">
        <v>5001800118</v>
      </c>
      <c r="C119" s="13" t="s">
        <v>37</v>
      </c>
      <c r="D119" s="13"/>
      <c r="E119" s="12"/>
      <c r="F119" s="14">
        <f t="shared" si="26"/>
        <v>629.87699999999995</v>
      </c>
      <c r="G119" s="14">
        <f t="shared" si="27"/>
        <v>0</v>
      </c>
      <c r="H119" s="14">
        <f t="shared" si="27"/>
        <v>0</v>
      </c>
    </row>
    <row r="120" spans="1:8" x14ac:dyDescent="0.25">
      <c r="A120" s="11" t="s">
        <v>84</v>
      </c>
      <c r="B120" s="12">
        <v>5001800118</v>
      </c>
      <c r="C120" s="13" t="s">
        <v>37</v>
      </c>
      <c r="D120" s="13" t="s">
        <v>31</v>
      </c>
      <c r="E120" s="12"/>
      <c r="F120" s="14">
        <f>F121+F125</f>
        <v>629.87699999999995</v>
      </c>
      <c r="G120" s="14">
        <f t="shared" ref="G120:H120" si="28">G121+G125</f>
        <v>0</v>
      </c>
      <c r="H120" s="14">
        <f t="shared" si="28"/>
        <v>0</v>
      </c>
    </row>
    <row r="121" spans="1:8" ht="30" x14ac:dyDescent="0.25">
      <c r="A121" s="11" t="s">
        <v>10</v>
      </c>
      <c r="B121" s="12">
        <v>5001800118</v>
      </c>
      <c r="C121" s="13" t="s">
        <v>37</v>
      </c>
      <c r="D121" s="13" t="s">
        <v>31</v>
      </c>
      <c r="E121" s="12">
        <v>200</v>
      </c>
      <c r="F121" s="14">
        <f t="shared" si="26"/>
        <v>625.798</v>
      </c>
      <c r="G121" s="14">
        <f t="shared" ref="G121:H121" si="29">G122</f>
        <v>0</v>
      </c>
      <c r="H121" s="14">
        <f t="shared" si="29"/>
        <v>0</v>
      </c>
    </row>
    <row r="122" spans="1:8" ht="45" x14ac:dyDescent="0.25">
      <c r="A122" s="11" t="s">
        <v>20</v>
      </c>
      <c r="B122" s="12">
        <v>5001800118</v>
      </c>
      <c r="C122" s="13" t="s">
        <v>37</v>
      </c>
      <c r="D122" s="13" t="s">
        <v>31</v>
      </c>
      <c r="E122" s="12">
        <v>240</v>
      </c>
      <c r="F122" s="14">
        <f>F123+F124</f>
        <v>625.798</v>
      </c>
      <c r="G122" s="14">
        <f t="shared" ref="G122:H122" si="30">G123+G124</f>
        <v>0</v>
      </c>
      <c r="H122" s="14">
        <f t="shared" si="30"/>
        <v>0</v>
      </c>
    </row>
    <row r="123" spans="1:8" ht="45" x14ac:dyDescent="0.25">
      <c r="A123" s="11" t="s">
        <v>11</v>
      </c>
      <c r="B123" s="12">
        <v>5001800118</v>
      </c>
      <c r="C123" s="13" t="s">
        <v>37</v>
      </c>
      <c r="D123" s="13" t="s">
        <v>31</v>
      </c>
      <c r="E123" s="12">
        <v>244</v>
      </c>
      <c r="F123" s="14">
        <v>416.48399999999998</v>
      </c>
      <c r="G123" s="14">
        <v>0</v>
      </c>
      <c r="H123" s="14">
        <v>0</v>
      </c>
    </row>
    <row r="124" spans="1:8" x14ac:dyDescent="0.25">
      <c r="A124" s="70" t="s">
        <v>139</v>
      </c>
      <c r="B124" s="12">
        <v>5001800118</v>
      </c>
      <c r="C124" s="13" t="s">
        <v>37</v>
      </c>
      <c r="D124" s="13" t="s">
        <v>31</v>
      </c>
      <c r="E124" s="12">
        <v>247</v>
      </c>
      <c r="F124" s="14">
        <v>209.31399999999999</v>
      </c>
      <c r="G124" s="14">
        <v>0</v>
      </c>
      <c r="H124" s="14">
        <v>0</v>
      </c>
    </row>
    <row r="125" spans="1:8" x14ac:dyDescent="0.25">
      <c r="A125" s="70" t="s">
        <v>12</v>
      </c>
      <c r="B125" s="12">
        <v>5001800118</v>
      </c>
      <c r="C125" s="13" t="s">
        <v>37</v>
      </c>
      <c r="D125" s="13" t="s">
        <v>31</v>
      </c>
      <c r="E125" s="12">
        <v>800</v>
      </c>
      <c r="F125" s="14">
        <f t="shared" ref="F125:H126" si="31">F126</f>
        <v>4.0789999999999997</v>
      </c>
      <c r="G125" s="14">
        <f t="shared" si="31"/>
        <v>0</v>
      </c>
      <c r="H125" s="14">
        <f t="shared" si="31"/>
        <v>0</v>
      </c>
    </row>
    <row r="126" spans="1:8" x14ac:dyDescent="0.25">
      <c r="A126" s="70" t="s">
        <v>141</v>
      </c>
      <c r="B126" s="12">
        <v>5001800118</v>
      </c>
      <c r="C126" s="13" t="s">
        <v>37</v>
      </c>
      <c r="D126" s="13" t="s">
        <v>31</v>
      </c>
      <c r="E126" s="12">
        <v>830</v>
      </c>
      <c r="F126" s="14">
        <f t="shared" si="31"/>
        <v>4.0789999999999997</v>
      </c>
      <c r="G126" s="14">
        <f t="shared" si="31"/>
        <v>0</v>
      </c>
      <c r="H126" s="14">
        <f t="shared" si="31"/>
        <v>0</v>
      </c>
    </row>
    <row r="127" spans="1:8" ht="45" x14ac:dyDescent="0.25">
      <c r="A127" s="71" t="s">
        <v>142</v>
      </c>
      <c r="B127" s="12">
        <v>5001800118</v>
      </c>
      <c r="C127" s="13" t="s">
        <v>37</v>
      </c>
      <c r="D127" s="13" t="s">
        <v>31</v>
      </c>
      <c r="E127" s="12">
        <v>831</v>
      </c>
      <c r="F127" s="14">
        <v>4.0789999999999997</v>
      </c>
      <c r="G127" s="14">
        <v>0</v>
      </c>
      <c r="H127" s="14">
        <v>0</v>
      </c>
    </row>
    <row r="128" spans="1:8" ht="90" x14ac:dyDescent="0.25">
      <c r="A128" s="11" t="s">
        <v>70</v>
      </c>
      <c r="B128" s="58" t="s">
        <v>133</v>
      </c>
      <c r="C128" s="13"/>
      <c r="D128" s="13"/>
      <c r="E128" s="12"/>
      <c r="F128" s="14">
        <f>F129</f>
        <v>0</v>
      </c>
      <c r="G128" s="14">
        <v>15</v>
      </c>
      <c r="H128" s="14">
        <f t="shared" ref="H128:H131" si="32">H129</f>
        <v>0</v>
      </c>
    </row>
    <row r="129" spans="1:8" x14ac:dyDescent="0.25">
      <c r="A129" s="11" t="s">
        <v>47</v>
      </c>
      <c r="B129" s="59" t="s">
        <v>133</v>
      </c>
      <c r="C129" s="13" t="s">
        <v>30</v>
      </c>
      <c r="D129" s="13"/>
      <c r="E129" s="12"/>
      <c r="F129" s="14">
        <f>F130</f>
        <v>0</v>
      </c>
      <c r="G129" s="14">
        <v>15</v>
      </c>
      <c r="H129" s="14">
        <f t="shared" si="32"/>
        <v>0</v>
      </c>
    </row>
    <row r="130" spans="1:8" ht="60" x14ac:dyDescent="0.25">
      <c r="A130" s="11" t="s">
        <v>49</v>
      </c>
      <c r="B130" s="60" t="s">
        <v>133</v>
      </c>
      <c r="C130" s="13" t="s">
        <v>30</v>
      </c>
      <c r="D130" s="13" t="s">
        <v>32</v>
      </c>
      <c r="E130" s="12"/>
      <c r="F130" s="14">
        <f>F131</f>
        <v>0</v>
      </c>
      <c r="G130" s="14">
        <v>15</v>
      </c>
      <c r="H130" s="14">
        <f t="shared" si="32"/>
        <v>0</v>
      </c>
    </row>
    <row r="131" spans="1:8" x14ac:dyDescent="0.25">
      <c r="A131" s="11" t="s">
        <v>7</v>
      </c>
      <c r="B131" s="61" t="s">
        <v>133</v>
      </c>
      <c r="C131" s="13" t="s">
        <v>30</v>
      </c>
      <c r="D131" s="13" t="s">
        <v>32</v>
      </c>
      <c r="E131" s="12">
        <v>500</v>
      </c>
      <c r="F131" s="14">
        <f>F132</f>
        <v>0</v>
      </c>
      <c r="G131" s="14">
        <v>15</v>
      </c>
      <c r="H131" s="14">
        <f t="shared" si="32"/>
        <v>0</v>
      </c>
    </row>
    <row r="132" spans="1:8" x14ac:dyDescent="0.25">
      <c r="A132" s="11" t="s">
        <v>8</v>
      </c>
      <c r="B132" s="62" t="s">
        <v>133</v>
      </c>
      <c r="C132" s="13" t="s">
        <v>30</v>
      </c>
      <c r="D132" s="13" t="s">
        <v>32</v>
      </c>
      <c r="E132" s="12">
        <v>540</v>
      </c>
      <c r="F132" s="14">
        <v>0</v>
      </c>
      <c r="G132" s="14">
        <v>15</v>
      </c>
      <c r="H132" s="14">
        <v>0</v>
      </c>
    </row>
    <row r="133" spans="1:8" ht="45" x14ac:dyDescent="0.25">
      <c r="A133" s="11" t="s">
        <v>18</v>
      </c>
      <c r="B133" s="12">
        <v>5002600000</v>
      </c>
      <c r="C133" s="13"/>
      <c r="D133" s="13"/>
      <c r="E133" s="12"/>
      <c r="F133" s="14">
        <f>F134</f>
        <v>102</v>
      </c>
      <c r="G133" s="14">
        <f t="shared" ref="G133:H135" si="33">G134</f>
        <v>103</v>
      </c>
      <c r="H133" s="14">
        <f t="shared" si="33"/>
        <v>107.1</v>
      </c>
    </row>
    <row r="134" spans="1:8" ht="45" x14ac:dyDescent="0.25">
      <c r="A134" s="11" t="s">
        <v>19</v>
      </c>
      <c r="B134" s="12">
        <v>5002651180</v>
      </c>
      <c r="C134" s="13"/>
      <c r="D134" s="13"/>
      <c r="E134" s="12"/>
      <c r="F134" s="14">
        <f>F135</f>
        <v>102</v>
      </c>
      <c r="G134" s="14">
        <f t="shared" si="33"/>
        <v>103</v>
      </c>
      <c r="H134" s="14">
        <f t="shared" si="33"/>
        <v>107.1</v>
      </c>
    </row>
    <row r="135" spans="1:8" x14ac:dyDescent="0.25">
      <c r="A135" s="11" t="s">
        <v>61</v>
      </c>
      <c r="B135" s="12">
        <v>5002651180</v>
      </c>
      <c r="C135" s="13" t="s">
        <v>31</v>
      </c>
      <c r="D135" s="13"/>
      <c r="E135" s="12"/>
      <c r="F135" s="14">
        <f>F136</f>
        <v>102</v>
      </c>
      <c r="G135" s="14">
        <f t="shared" si="33"/>
        <v>103</v>
      </c>
      <c r="H135" s="14">
        <f t="shared" si="33"/>
        <v>107.1</v>
      </c>
    </row>
    <row r="136" spans="1:8" x14ac:dyDescent="0.25">
      <c r="A136" s="11" t="s">
        <v>17</v>
      </c>
      <c r="B136" s="12">
        <v>5002651180</v>
      </c>
      <c r="C136" s="13" t="s">
        <v>31</v>
      </c>
      <c r="D136" s="13" t="s">
        <v>34</v>
      </c>
      <c r="E136" s="12"/>
      <c r="F136" s="14">
        <f>F137+F141</f>
        <v>102</v>
      </c>
      <c r="G136" s="14">
        <f t="shared" ref="G136:H136" si="34">G137+G141</f>
        <v>103</v>
      </c>
      <c r="H136" s="14">
        <f t="shared" si="34"/>
        <v>107.1</v>
      </c>
    </row>
    <row r="137" spans="1:8" ht="75" x14ac:dyDescent="0.25">
      <c r="A137" s="11" t="s">
        <v>50</v>
      </c>
      <c r="B137" s="12">
        <v>5002651180</v>
      </c>
      <c r="C137" s="13" t="s">
        <v>31</v>
      </c>
      <c r="D137" s="13" t="s">
        <v>34</v>
      </c>
      <c r="E137" s="12">
        <v>100</v>
      </c>
      <c r="F137" s="14">
        <f>F138</f>
        <v>91.936999999999998</v>
      </c>
      <c r="G137" s="14">
        <f t="shared" ref="G137:H137" si="35">G138</f>
        <v>92.1</v>
      </c>
      <c r="H137" s="14">
        <f t="shared" si="35"/>
        <v>92.1</v>
      </c>
    </row>
    <row r="138" spans="1:8" ht="30" x14ac:dyDescent="0.25">
      <c r="A138" s="11" t="s">
        <v>51</v>
      </c>
      <c r="B138" s="12">
        <v>5002651180</v>
      </c>
      <c r="C138" s="13" t="s">
        <v>31</v>
      </c>
      <c r="D138" s="13" t="s">
        <v>34</v>
      </c>
      <c r="E138" s="12">
        <v>120</v>
      </c>
      <c r="F138" s="14">
        <f>F139+F140</f>
        <v>91.936999999999998</v>
      </c>
      <c r="G138" s="14">
        <f t="shared" ref="G138:H138" si="36">G139+G140</f>
        <v>92.1</v>
      </c>
      <c r="H138" s="14">
        <f t="shared" si="36"/>
        <v>92.1</v>
      </c>
    </row>
    <row r="139" spans="1:8" ht="30" x14ac:dyDescent="0.25">
      <c r="A139" s="11" t="s">
        <v>4</v>
      </c>
      <c r="B139" s="12">
        <v>5002651180</v>
      </c>
      <c r="C139" s="13" t="s">
        <v>31</v>
      </c>
      <c r="D139" s="13" t="s">
        <v>34</v>
      </c>
      <c r="E139" s="12">
        <v>121</v>
      </c>
      <c r="F139" s="14">
        <v>70.611999999999995</v>
      </c>
      <c r="G139" s="14">
        <v>70.7</v>
      </c>
      <c r="H139" s="14">
        <v>70.7</v>
      </c>
    </row>
    <row r="140" spans="1:8" ht="60" x14ac:dyDescent="0.25">
      <c r="A140" s="11" t="s">
        <v>5</v>
      </c>
      <c r="B140" s="12">
        <v>5002651180</v>
      </c>
      <c r="C140" s="13" t="s">
        <v>31</v>
      </c>
      <c r="D140" s="13" t="s">
        <v>34</v>
      </c>
      <c r="E140" s="12">
        <v>129</v>
      </c>
      <c r="F140" s="14">
        <v>21.324999999999999</v>
      </c>
      <c r="G140" s="14">
        <v>21.4</v>
      </c>
      <c r="H140" s="14">
        <v>21.4</v>
      </c>
    </row>
    <row r="141" spans="1:8" ht="30" x14ac:dyDescent="0.25">
      <c r="A141" s="11" t="s">
        <v>10</v>
      </c>
      <c r="B141" s="12">
        <v>5002651180</v>
      </c>
      <c r="C141" s="13" t="s">
        <v>31</v>
      </c>
      <c r="D141" s="13" t="s">
        <v>34</v>
      </c>
      <c r="E141" s="12">
        <v>200</v>
      </c>
      <c r="F141" s="14">
        <f>F142</f>
        <v>10.063000000000001</v>
      </c>
      <c r="G141" s="14">
        <f t="shared" ref="G141:H142" si="37">G142</f>
        <v>10.9</v>
      </c>
      <c r="H141" s="14">
        <f t="shared" si="37"/>
        <v>15</v>
      </c>
    </row>
    <row r="142" spans="1:8" ht="45" x14ac:dyDescent="0.25">
      <c r="A142" s="11" t="s">
        <v>20</v>
      </c>
      <c r="B142" s="12">
        <v>5002651180</v>
      </c>
      <c r="C142" s="13" t="s">
        <v>31</v>
      </c>
      <c r="D142" s="13" t="s">
        <v>34</v>
      </c>
      <c r="E142" s="12">
        <v>240</v>
      </c>
      <c r="F142" s="14">
        <f>F143</f>
        <v>10.063000000000001</v>
      </c>
      <c r="G142" s="14">
        <f t="shared" si="37"/>
        <v>10.9</v>
      </c>
      <c r="H142" s="14">
        <f t="shared" si="37"/>
        <v>15</v>
      </c>
    </row>
    <row r="143" spans="1:8" ht="45" x14ac:dyDescent="0.25">
      <c r="A143" s="11" t="s">
        <v>11</v>
      </c>
      <c r="B143" s="12">
        <v>5002651180</v>
      </c>
      <c r="C143" s="13" t="s">
        <v>31</v>
      </c>
      <c r="D143" s="13" t="s">
        <v>34</v>
      </c>
      <c r="E143" s="12">
        <v>244</v>
      </c>
      <c r="F143" s="14">
        <v>10.063000000000001</v>
      </c>
      <c r="G143" s="14">
        <v>10.9</v>
      </c>
      <c r="H143" s="14">
        <v>15</v>
      </c>
    </row>
    <row r="144" spans="1:8" ht="105" customHeight="1" x14ac:dyDescent="0.25">
      <c r="A144" s="15" t="s">
        <v>68</v>
      </c>
      <c r="B144" s="12">
        <v>5002700000</v>
      </c>
      <c r="C144" s="13"/>
      <c r="D144" s="13"/>
      <c r="E144" s="12"/>
      <c r="F144" s="14">
        <f>F145</f>
        <v>40.450000000000003</v>
      </c>
      <c r="G144" s="14">
        <f t="shared" ref="G144:H148" si="38">G145</f>
        <v>40.450000000000003</v>
      </c>
      <c r="H144" s="14">
        <f t="shared" si="38"/>
        <v>40.450000000000003</v>
      </c>
    </row>
    <row r="145" spans="1:8" x14ac:dyDescent="0.25">
      <c r="A145" s="11" t="s">
        <v>69</v>
      </c>
      <c r="B145" s="63" t="s">
        <v>134</v>
      </c>
      <c r="C145" s="13"/>
      <c r="D145" s="13"/>
      <c r="E145" s="12"/>
      <c r="F145" s="14">
        <f>F146</f>
        <v>40.450000000000003</v>
      </c>
      <c r="G145" s="14">
        <f t="shared" si="38"/>
        <v>40.450000000000003</v>
      </c>
      <c r="H145" s="14">
        <f t="shared" si="38"/>
        <v>40.450000000000003</v>
      </c>
    </row>
    <row r="146" spans="1:8" x14ac:dyDescent="0.25">
      <c r="A146" s="11" t="s">
        <v>47</v>
      </c>
      <c r="B146" s="64" t="s">
        <v>134</v>
      </c>
      <c r="C146" s="13" t="s">
        <v>30</v>
      </c>
      <c r="D146" s="13"/>
      <c r="E146" s="12"/>
      <c r="F146" s="14">
        <f>F147</f>
        <v>40.450000000000003</v>
      </c>
      <c r="G146" s="14">
        <f t="shared" si="38"/>
        <v>40.450000000000003</v>
      </c>
      <c r="H146" s="14">
        <f t="shared" si="38"/>
        <v>40.450000000000003</v>
      </c>
    </row>
    <row r="147" spans="1:8" ht="60" x14ac:dyDescent="0.25">
      <c r="A147" s="11" t="s">
        <v>49</v>
      </c>
      <c r="B147" s="65" t="s">
        <v>134</v>
      </c>
      <c r="C147" s="13" t="s">
        <v>30</v>
      </c>
      <c r="D147" s="13" t="s">
        <v>32</v>
      </c>
      <c r="E147" s="12"/>
      <c r="F147" s="14">
        <f>F148</f>
        <v>40.450000000000003</v>
      </c>
      <c r="G147" s="14">
        <f t="shared" si="38"/>
        <v>40.450000000000003</v>
      </c>
      <c r="H147" s="14">
        <f t="shared" si="38"/>
        <v>40.450000000000003</v>
      </c>
    </row>
    <row r="148" spans="1:8" x14ac:dyDescent="0.25">
      <c r="A148" s="11" t="s">
        <v>7</v>
      </c>
      <c r="B148" s="66" t="s">
        <v>134</v>
      </c>
      <c r="C148" s="13" t="s">
        <v>30</v>
      </c>
      <c r="D148" s="13" t="s">
        <v>32</v>
      </c>
      <c r="E148" s="12">
        <v>500</v>
      </c>
      <c r="F148" s="14">
        <f>F149</f>
        <v>40.450000000000003</v>
      </c>
      <c r="G148" s="14">
        <f t="shared" si="38"/>
        <v>40.450000000000003</v>
      </c>
      <c r="H148" s="14">
        <f t="shared" si="38"/>
        <v>40.450000000000003</v>
      </c>
    </row>
    <row r="149" spans="1:8" x14ac:dyDescent="0.25">
      <c r="A149" s="11" t="s">
        <v>8</v>
      </c>
      <c r="B149" s="67" t="s">
        <v>134</v>
      </c>
      <c r="C149" s="13" t="s">
        <v>30</v>
      </c>
      <c r="D149" s="13" t="s">
        <v>32</v>
      </c>
      <c r="E149" s="12">
        <v>540</v>
      </c>
      <c r="F149" s="14">
        <v>40.450000000000003</v>
      </c>
      <c r="G149" s="14">
        <v>40.450000000000003</v>
      </c>
      <c r="H149" s="14">
        <v>40.450000000000003</v>
      </c>
    </row>
    <row r="150" spans="1:8" ht="45" x14ac:dyDescent="0.25">
      <c r="A150" s="11" t="s">
        <v>145</v>
      </c>
      <c r="B150" s="67" t="s">
        <v>146</v>
      </c>
      <c r="C150" s="13"/>
      <c r="D150" s="13"/>
      <c r="E150" s="12"/>
      <c r="F150" s="14">
        <v>545</v>
      </c>
      <c r="G150" s="14">
        <v>0</v>
      </c>
      <c r="H150" s="14">
        <v>0</v>
      </c>
    </row>
    <row r="151" spans="1:8" ht="45" x14ac:dyDescent="0.25">
      <c r="A151" s="11" t="s">
        <v>147</v>
      </c>
      <c r="B151" s="67" t="s">
        <v>148</v>
      </c>
      <c r="C151" s="13"/>
      <c r="D151" s="13"/>
      <c r="E151" s="12"/>
      <c r="F151" s="14">
        <v>545</v>
      </c>
      <c r="G151" s="14">
        <v>0</v>
      </c>
      <c r="H151" s="14">
        <v>0</v>
      </c>
    </row>
    <row r="152" spans="1:8" x14ac:dyDescent="0.25">
      <c r="A152" s="11" t="s">
        <v>52</v>
      </c>
      <c r="B152" s="67" t="s">
        <v>148</v>
      </c>
      <c r="C152" s="13" t="s">
        <v>37</v>
      </c>
      <c r="D152" s="13"/>
      <c r="E152" s="12"/>
      <c r="F152" s="14">
        <v>545</v>
      </c>
      <c r="G152" s="14">
        <v>0</v>
      </c>
      <c r="H152" s="14">
        <v>0</v>
      </c>
    </row>
    <row r="153" spans="1:8" x14ac:dyDescent="0.25">
      <c r="A153" s="11" t="s">
        <v>84</v>
      </c>
      <c r="B153" s="67" t="s">
        <v>148</v>
      </c>
      <c r="C153" s="13" t="s">
        <v>37</v>
      </c>
      <c r="D153" s="13" t="s">
        <v>31</v>
      </c>
      <c r="E153" s="12"/>
      <c r="F153" s="14">
        <v>545</v>
      </c>
      <c r="G153" s="14">
        <v>0</v>
      </c>
      <c r="H153" s="14">
        <v>0</v>
      </c>
    </row>
    <row r="154" spans="1:8" ht="30" x14ac:dyDescent="0.25">
      <c r="A154" s="11" t="s">
        <v>10</v>
      </c>
      <c r="B154" s="67" t="s">
        <v>148</v>
      </c>
      <c r="C154" s="13" t="s">
        <v>37</v>
      </c>
      <c r="D154" s="13" t="s">
        <v>31</v>
      </c>
      <c r="E154" s="12">
        <v>200</v>
      </c>
      <c r="F154" s="14">
        <f>F156</f>
        <v>545</v>
      </c>
      <c r="G154" s="14">
        <v>0</v>
      </c>
      <c r="H154" s="14">
        <v>0</v>
      </c>
    </row>
    <row r="155" spans="1:8" ht="45" x14ac:dyDescent="0.25">
      <c r="A155" s="11" t="s">
        <v>20</v>
      </c>
      <c r="B155" s="67" t="s">
        <v>148</v>
      </c>
      <c r="C155" s="13" t="s">
        <v>37</v>
      </c>
      <c r="D155" s="13" t="s">
        <v>31</v>
      </c>
      <c r="E155" s="12">
        <v>240</v>
      </c>
      <c r="F155" s="14">
        <v>545</v>
      </c>
      <c r="G155" s="14">
        <v>0</v>
      </c>
      <c r="H155" s="14">
        <v>0</v>
      </c>
    </row>
    <row r="156" spans="1:8" ht="49.5" customHeight="1" x14ac:dyDescent="0.25">
      <c r="A156" s="11" t="s">
        <v>11</v>
      </c>
      <c r="B156" s="67" t="s">
        <v>148</v>
      </c>
      <c r="C156" s="13" t="s">
        <v>37</v>
      </c>
      <c r="D156" s="13" t="s">
        <v>31</v>
      </c>
      <c r="E156" s="12">
        <v>244</v>
      </c>
      <c r="F156" s="14">
        <v>545</v>
      </c>
      <c r="G156" s="14">
        <v>0</v>
      </c>
      <c r="H156" s="14">
        <f t="shared" ref="G156:H161" si="39">H157</f>
        <v>0</v>
      </c>
    </row>
    <row r="157" spans="1:8" ht="45" x14ac:dyDescent="0.25">
      <c r="A157" s="72" t="s">
        <v>144</v>
      </c>
      <c r="B157" s="67" t="s">
        <v>143</v>
      </c>
      <c r="C157" s="13"/>
      <c r="D157" s="13"/>
      <c r="E157" s="12"/>
      <c r="F157" s="14">
        <f t="shared" ref="F157:F161" si="40">F158</f>
        <v>0</v>
      </c>
      <c r="G157" s="14">
        <f t="shared" si="39"/>
        <v>56</v>
      </c>
      <c r="H157" s="14">
        <f t="shared" si="39"/>
        <v>0</v>
      </c>
    </row>
    <row r="158" spans="1:8" x14ac:dyDescent="0.25">
      <c r="A158" s="11" t="s">
        <v>52</v>
      </c>
      <c r="B158" s="67" t="s">
        <v>143</v>
      </c>
      <c r="C158" s="13" t="s">
        <v>37</v>
      </c>
      <c r="D158" s="13"/>
      <c r="E158" s="12"/>
      <c r="F158" s="14">
        <f t="shared" si="40"/>
        <v>0</v>
      </c>
      <c r="G158" s="14">
        <f t="shared" si="39"/>
        <v>56</v>
      </c>
      <c r="H158" s="14">
        <f t="shared" si="39"/>
        <v>0</v>
      </c>
    </row>
    <row r="159" spans="1:8" x14ac:dyDescent="0.25">
      <c r="A159" s="11" t="s">
        <v>22</v>
      </c>
      <c r="B159" s="67" t="s">
        <v>143</v>
      </c>
      <c r="C159" s="13" t="s">
        <v>37</v>
      </c>
      <c r="D159" s="13" t="s">
        <v>34</v>
      </c>
      <c r="E159" s="12"/>
      <c r="F159" s="14">
        <f t="shared" si="40"/>
        <v>0</v>
      </c>
      <c r="G159" s="14">
        <f t="shared" si="39"/>
        <v>56</v>
      </c>
      <c r="H159" s="14">
        <f t="shared" si="39"/>
        <v>0</v>
      </c>
    </row>
    <row r="160" spans="1:8" ht="30" x14ac:dyDescent="0.25">
      <c r="A160" s="11" t="s">
        <v>10</v>
      </c>
      <c r="B160" s="67" t="s">
        <v>143</v>
      </c>
      <c r="C160" s="13" t="s">
        <v>37</v>
      </c>
      <c r="D160" s="13" t="s">
        <v>34</v>
      </c>
      <c r="E160" s="12">
        <v>200</v>
      </c>
      <c r="F160" s="14">
        <f t="shared" si="40"/>
        <v>0</v>
      </c>
      <c r="G160" s="14">
        <f t="shared" si="39"/>
        <v>56</v>
      </c>
      <c r="H160" s="14">
        <f t="shared" si="39"/>
        <v>0</v>
      </c>
    </row>
    <row r="161" spans="1:8" ht="45" x14ac:dyDescent="0.25">
      <c r="A161" s="11" t="s">
        <v>20</v>
      </c>
      <c r="B161" s="67" t="s">
        <v>143</v>
      </c>
      <c r="C161" s="13" t="s">
        <v>37</v>
      </c>
      <c r="D161" s="13" t="s">
        <v>34</v>
      </c>
      <c r="E161" s="12">
        <v>240</v>
      </c>
      <c r="F161" s="14">
        <f t="shared" si="40"/>
        <v>0</v>
      </c>
      <c r="G161" s="14">
        <f t="shared" si="39"/>
        <v>56</v>
      </c>
      <c r="H161" s="14">
        <f t="shared" si="39"/>
        <v>0</v>
      </c>
    </row>
    <row r="162" spans="1:8" ht="45" x14ac:dyDescent="0.25">
      <c r="A162" s="11" t="s">
        <v>11</v>
      </c>
      <c r="B162" s="67" t="s">
        <v>143</v>
      </c>
      <c r="C162" s="13" t="s">
        <v>37</v>
      </c>
      <c r="D162" s="13" t="s">
        <v>34</v>
      </c>
      <c r="E162" s="12">
        <v>244</v>
      </c>
      <c r="F162" s="14">
        <v>0</v>
      </c>
      <c r="G162" s="14">
        <v>56</v>
      </c>
      <c r="H162" s="14">
        <v>0</v>
      </c>
    </row>
    <row r="163" spans="1:8" ht="30" x14ac:dyDescent="0.25">
      <c r="A163" s="11" t="s">
        <v>137</v>
      </c>
      <c r="B163" s="67" t="s">
        <v>135</v>
      </c>
      <c r="C163" s="13"/>
      <c r="D163" s="13"/>
      <c r="E163" s="12"/>
      <c r="F163" s="14">
        <f t="shared" ref="F163:H168" si="41">F164</f>
        <v>0</v>
      </c>
      <c r="G163" s="14">
        <f t="shared" si="41"/>
        <v>0</v>
      </c>
      <c r="H163" s="14">
        <f t="shared" si="41"/>
        <v>6244.348</v>
      </c>
    </row>
    <row r="164" spans="1:8" x14ac:dyDescent="0.25">
      <c r="A164" s="11" t="s">
        <v>138</v>
      </c>
      <c r="B164" s="67" t="s">
        <v>136</v>
      </c>
      <c r="C164" s="13"/>
      <c r="D164" s="13"/>
      <c r="E164" s="12"/>
      <c r="F164" s="14">
        <f t="shared" si="41"/>
        <v>0</v>
      </c>
      <c r="G164" s="14">
        <f t="shared" si="41"/>
        <v>0</v>
      </c>
      <c r="H164" s="14">
        <f t="shared" si="41"/>
        <v>6244.348</v>
      </c>
    </row>
    <row r="165" spans="1:8" x14ac:dyDescent="0.25">
      <c r="A165" s="11" t="s">
        <v>60</v>
      </c>
      <c r="B165" s="67" t="s">
        <v>136</v>
      </c>
      <c r="C165" s="13" t="s">
        <v>39</v>
      </c>
      <c r="D165" s="13"/>
      <c r="E165" s="12"/>
      <c r="F165" s="14">
        <f t="shared" si="41"/>
        <v>0</v>
      </c>
      <c r="G165" s="14">
        <f t="shared" si="41"/>
        <v>0</v>
      </c>
      <c r="H165" s="14">
        <f t="shared" si="41"/>
        <v>6244.348</v>
      </c>
    </row>
    <row r="166" spans="1:8" x14ac:dyDescent="0.25">
      <c r="A166" s="11" t="s">
        <v>26</v>
      </c>
      <c r="B166" s="67" t="s">
        <v>136</v>
      </c>
      <c r="C166" s="13" t="s">
        <v>39</v>
      </c>
      <c r="D166" s="13" t="s">
        <v>30</v>
      </c>
      <c r="E166" s="12"/>
      <c r="F166" s="14">
        <f t="shared" si="41"/>
        <v>0</v>
      </c>
      <c r="G166" s="14">
        <f t="shared" si="41"/>
        <v>0</v>
      </c>
      <c r="H166" s="14">
        <f t="shared" si="41"/>
        <v>6244.348</v>
      </c>
    </row>
    <row r="167" spans="1:8" ht="30" x14ac:dyDescent="0.25">
      <c r="A167" s="11" t="s">
        <v>10</v>
      </c>
      <c r="B167" s="67" t="s">
        <v>136</v>
      </c>
      <c r="C167" s="13" t="s">
        <v>39</v>
      </c>
      <c r="D167" s="13" t="s">
        <v>30</v>
      </c>
      <c r="E167" s="12">
        <v>200</v>
      </c>
      <c r="F167" s="14">
        <f t="shared" si="41"/>
        <v>0</v>
      </c>
      <c r="G167" s="14">
        <f t="shared" si="41"/>
        <v>0</v>
      </c>
      <c r="H167" s="14">
        <f t="shared" si="41"/>
        <v>6244.348</v>
      </c>
    </row>
    <row r="168" spans="1:8" ht="45" x14ac:dyDescent="0.25">
      <c r="A168" s="11" t="s">
        <v>20</v>
      </c>
      <c r="B168" s="67" t="s">
        <v>136</v>
      </c>
      <c r="C168" s="13" t="s">
        <v>39</v>
      </c>
      <c r="D168" s="13" t="s">
        <v>30</v>
      </c>
      <c r="E168" s="12">
        <v>240</v>
      </c>
      <c r="F168" s="14">
        <f t="shared" si="41"/>
        <v>0</v>
      </c>
      <c r="G168" s="14">
        <f t="shared" si="41"/>
        <v>0</v>
      </c>
      <c r="H168" s="14">
        <f t="shared" si="41"/>
        <v>6244.348</v>
      </c>
    </row>
    <row r="169" spans="1:8" ht="45" x14ac:dyDescent="0.25">
      <c r="A169" s="11" t="s">
        <v>11</v>
      </c>
      <c r="B169" s="67" t="s">
        <v>136</v>
      </c>
      <c r="C169" s="13" t="s">
        <v>39</v>
      </c>
      <c r="D169" s="13" t="s">
        <v>30</v>
      </c>
      <c r="E169" s="12">
        <v>243</v>
      </c>
      <c r="F169" s="14">
        <v>0</v>
      </c>
      <c r="G169" s="14">
        <v>0</v>
      </c>
      <c r="H169" s="14">
        <f>6228.74+15.608</f>
        <v>6244.348</v>
      </c>
    </row>
    <row r="170" spans="1:8" ht="43.5" x14ac:dyDescent="0.25">
      <c r="A170" s="9" t="s">
        <v>67</v>
      </c>
      <c r="B170" s="7">
        <v>5100000000</v>
      </c>
      <c r="C170" s="7"/>
      <c r="D170" s="7"/>
      <c r="E170" s="7"/>
      <c r="F170" s="8">
        <f t="shared" ref="F170:F176" si="42">F171</f>
        <v>419.5</v>
      </c>
      <c r="G170" s="8">
        <f t="shared" ref="G170:H176" si="43">G171</f>
        <v>371.13099999999997</v>
      </c>
      <c r="H170" s="8">
        <f t="shared" si="43"/>
        <v>355.52299999999997</v>
      </c>
    </row>
    <row r="171" spans="1:8" ht="45" x14ac:dyDescent="0.25">
      <c r="A171" s="16" t="s">
        <v>41</v>
      </c>
      <c r="B171" s="12">
        <v>5100100000</v>
      </c>
      <c r="C171" s="12"/>
      <c r="D171" s="12"/>
      <c r="E171" s="12"/>
      <c r="F171" s="14">
        <f t="shared" si="42"/>
        <v>419.5</v>
      </c>
      <c r="G171" s="14">
        <f t="shared" si="43"/>
        <v>371.13099999999997</v>
      </c>
      <c r="H171" s="14">
        <f t="shared" si="43"/>
        <v>355.52299999999997</v>
      </c>
    </row>
    <row r="172" spans="1:8" ht="60" x14ac:dyDescent="0.25">
      <c r="A172" s="11" t="s">
        <v>117</v>
      </c>
      <c r="B172" s="22" t="s">
        <v>116</v>
      </c>
      <c r="C172" s="12"/>
      <c r="D172" s="12"/>
      <c r="E172" s="12"/>
      <c r="F172" s="14">
        <f t="shared" si="42"/>
        <v>419.5</v>
      </c>
      <c r="G172" s="14">
        <f t="shared" si="43"/>
        <v>371.13099999999997</v>
      </c>
      <c r="H172" s="14">
        <f t="shared" si="43"/>
        <v>355.52299999999997</v>
      </c>
    </row>
    <row r="173" spans="1:8" ht="30" x14ac:dyDescent="0.25">
      <c r="A173" s="11" t="s">
        <v>42</v>
      </c>
      <c r="B173" s="22" t="s">
        <v>116</v>
      </c>
      <c r="C173" s="13" t="s">
        <v>34</v>
      </c>
      <c r="D173" s="13"/>
      <c r="E173" s="12"/>
      <c r="F173" s="14">
        <f t="shared" si="42"/>
        <v>419.5</v>
      </c>
      <c r="G173" s="14">
        <f t="shared" si="43"/>
        <v>371.13099999999997</v>
      </c>
      <c r="H173" s="14">
        <f t="shared" si="43"/>
        <v>355.52299999999997</v>
      </c>
    </row>
    <row r="174" spans="1:8" ht="52.5" customHeight="1" x14ac:dyDescent="0.25">
      <c r="A174" s="11" t="s">
        <v>150</v>
      </c>
      <c r="B174" s="22" t="s">
        <v>116</v>
      </c>
      <c r="C174" s="13" t="s">
        <v>34</v>
      </c>
      <c r="D174" s="13" t="s">
        <v>35</v>
      </c>
      <c r="E174" s="12"/>
      <c r="F174" s="14">
        <f t="shared" si="42"/>
        <v>419.5</v>
      </c>
      <c r="G174" s="14">
        <f t="shared" si="43"/>
        <v>371.13099999999997</v>
      </c>
      <c r="H174" s="14">
        <f t="shared" si="43"/>
        <v>355.52299999999997</v>
      </c>
    </row>
    <row r="175" spans="1:8" ht="45" x14ac:dyDescent="0.25">
      <c r="A175" s="11" t="s">
        <v>78</v>
      </c>
      <c r="B175" s="22" t="s">
        <v>116</v>
      </c>
      <c r="C175" s="13" t="s">
        <v>34</v>
      </c>
      <c r="D175" s="13" t="s">
        <v>35</v>
      </c>
      <c r="E175" s="12">
        <v>600</v>
      </c>
      <c r="F175" s="14">
        <f t="shared" si="42"/>
        <v>419.5</v>
      </c>
      <c r="G175" s="14">
        <f t="shared" si="43"/>
        <v>371.13099999999997</v>
      </c>
      <c r="H175" s="14">
        <f t="shared" si="43"/>
        <v>355.52299999999997</v>
      </c>
    </row>
    <row r="176" spans="1:8" ht="45" x14ac:dyDescent="0.25">
      <c r="A176" s="11" t="s">
        <v>79</v>
      </c>
      <c r="B176" s="22" t="s">
        <v>116</v>
      </c>
      <c r="C176" s="13" t="s">
        <v>34</v>
      </c>
      <c r="D176" s="13" t="s">
        <v>35</v>
      </c>
      <c r="E176" s="12">
        <v>630</v>
      </c>
      <c r="F176" s="14">
        <f t="shared" si="42"/>
        <v>419.5</v>
      </c>
      <c r="G176" s="14">
        <f t="shared" si="43"/>
        <v>371.13099999999997</v>
      </c>
      <c r="H176" s="14">
        <f t="shared" si="43"/>
        <v>355.52299999999997</v>
      </c>
    </row>
    <row r="177" spans="1:8" ht="30" x14ac:dyDescent="0.25">
      <c r="A177" s="15" t="s">
        <v>80</v>
      </c>
      <c r="B177" s="22" t="s">
        <v>116</v>
      </c>
      <c r="C177" s="13" t="s">
        <v>34</v>
      </c>
      <c r="D177" s="13" t="s">
        <v>35</v>
      </c>
      <c r="E177" s="12">
        <v>633</v>
      </c>
      <c r="F177" s="14">
        <v>419.5</v>
      </c>
      <c r="G177" s="14">
        <v>371.13099999999997</v>
      </c>
      <c r="H177" s="14">
        <f>371.131-15.608</f>
        <v>355.52299999999997</v>
      </c>
    </row>
    <row r="178" spans="1:8" ht="57.75" x14ac:dyDescent="0.25">
      <c r="A178" s="9" t="s">
        <v>97</v>
      </c>
      <c r="B178" s="7">
        <v>5200000000</v>
      </c>
      <c r="C178" s="7"/>
      <c r="D178" s="7"/>
      <c r="E178" s="7"/>
      <c r="F178" s="8">
        <f t="shared" ref="F178:F184" si="44">F179</f>
        <v>3</v>
      </c>
      <c r="G178" s="8">
        <f t="shared" ref="G178:H184" si="45">G179</f>
        <v>3</v>
      </c>
      <c r="H178" s="8">
        <f t="shared" si="45"/>
        <v>3</v>
      </c>
    </row>
    <row r="179" spans="1:8" ht="45" x14ac:dyDescent="0.25">
      <c r="A179" s="11" t="s">
        <v>76</v>
      </c>
      <c r="B179" s="21" t="s">
        <v>113</v>
      </c>
      <c r="C179" s="12"/>
      <c r="D179" s="12"/>
      <c r="E179" s="12"/>
      <c r="F179" s="14">
        <f t="shared" si="44"/>
        <v>3</v>
      </c>
      <c r="G179" s="14">
        <f t="shared" si="45"/>
        <v>3</v>
      </c>
      <c r="H179" s="14">
        <f t="shared" si="45"/>
        <v>3</v>
      </c>
    </row>
    <row r="180" spans="1:8" ht="30" x14ac:dyDescent="0.25">
      <c r="A180" s="11" t="s">
        <v>115</v>
      </c>
      <c r="B180" s="21" t="s">
        <v>114</v>
      </c>
      <c r="C180" s="12"/>
      <c r="D180" s="12"/>
      <c r="E180" s="12"/>
      <c r="F180" s="14">
        <f t="shared" si="44"/>
        <v>3</v>
      </c>
      <c r="G180" s="14">
        <f t="shared" si="45"/>
        <v>3</v>
      </c>
      <c r="H180" s="14">
        <f t="shared" si="45"/>
        <v>3</v>
      </c>
    </row>
    <row r="181" spans="1:8" ht="30" x14ac:dyDescent="0.25">
      <c r="A181" s="11" t="s">
        <v>42</v>
      </c>
      <c r="B181" s="21" t="s">
        <v>114</v>
      </c>
      <c r="C181" s="13" t="s">
        <v>34</v>
      </c>
      <c r="D181" s="13"/>
      <c r="E181" s="12"/>
      <c r="F181" s="14">
        <f t="shared" si="44"/>
        <v>3</v>
      </c>
      <c r="G181" s="14">
        <f t="shared" si="45"/>
        <v>3</v>
      </c>
      <c r="H181" s="14">
        <f t="shared" si="45"/>
        <v>3</v>
      </c>
    </row>
    <row r="182" spans="1:8" ht="30" x14ac:dyDescent="0.25">
      <c r="A182" s="11" t="s">
        <v>46</v>
      </c>
      <c r="B182" s="21" t="s">
        <v>114</v>
      </c>
      <c r="C182" s="13" t="s">
        <v>34</v>
      </c>
      <c r="D182" s="13" t="s">
        <v>45</v>
      </c>
      <c r="E182" s="12"/>
      <c r="F182" s="14">
        <f t="shared" si="44"/>
        <v>3</v>
      </c>
      <c r="G182" s="14">
        <f t="shared" si="45"/>
        <v>3</v>
      </c>
      <c r="H182" s="14">
        <f t="shared" si="45"/>
        <v>3</v>
      </c>
    </row>
    <row r="183" spans="1:8" ht="30" x14ac:dyDescent="0.25">
      <c r="A183" s="11" t="s">
        <v>10</v>
      </c>
      <c r="B183" s="21" t="s">
        <v>114</v>
      </c>
      <c r="C183" s="13" t="s">
        <v>34</v>
      </c>
      <c r="D183" s="13" t="s">
        <v>45</v>
      </c>
      <c r="E183" s="12">
        <v>200</v>
      </c>
      <c r="F183" s="14">
        <f t="shared" si="44"/>
        <v>3</v>
      </c>
      <c r="G183" s="14">
        <f t="shared" si="45"/>
        <v>3</v>
      </c>
      <c r="H183" s="14">
        <f t="shared" si="45"/>
        <v>3</v>
      </c>
    </row>
    <row r="184" spans="1:8" ht="45" x14ac:dyDescent="0.25">
      <c r="A184" s="11" t="s">
        <v>20</v>
      </c>
      <c r="B184" s="21" t="s">
        <v>114</v>
      </c>
      <c r="C184" s="13" t="s">
        <v>34</v>
      </c>
      <c r="D184" s="13" t="s">
        <v>45</v>
      </c>
      <c r="E184" s="12">
        <v>240</v>
      </c>
      <c r="F184" s="14">
        <f t="shared" si="44"/>
        <v>3</v>
      </c>
      <c r="G184" s="14">
        <f t="shared" si="45"/>
        <v>3</v>
      </c>
      <c r="H184" s="14">
        <f t="shared" si="45"/>
        <v>3</v>
      </c>
    </row>
    <row r="185" spans="1:8" ht="45" x14ac:dyDescent="0.25">
      <c r="A185" s="11" t="s">
        <v>11</v>
      </c>
      <c r="B185" s="21" t="s">
        <v>114</v>
      </c>
      <c r="C185" s="13" t="s">
        <v>34</v>
      </c>
      <c r="D185" s="13" t="s">
        <v>45</v>
      </c>
      <c r="E185" s="12">
        <v>244</v>
      </c>
      <c r="F185" s="14">
        <v>3</v>
      </c>
      <c r="G185" s="14">
        <v>3</v>
      </c>
      <c r="H185" s="14">
        <v>3</v>
      </c>
    </row>
    <row r="186" spans="1:8" ht="72" x14ac:dyDescent="0.25">
      <c r="A186" s="9" t="s">
        <v>98</v>
      </c>
      <c r="B186" s="17">
        <v>5300000000</v>
      </c>
      <c r="C186" s="7"/>
      <c r="D186" s="7"/>
      <c r="E186" s="7"/>
      <c r="F186" s="8">
        <f t="shared" ref="F186:F192" si="46">F187</f>
        <v>3</v>
      </c>
      <c r="G186" s="8">
        <f t="shared" ref="G186:H192" si="47">G187</f>
        <v>3</v>
      </c>
      <c r="H186" s="8">
        <f t="shared" si="47"/>
        <v>3</v>
      </c>
    </row>
    <row r="187" spans="1:8" ht="45" x14ac:dyDescent="0.25">
      <c r="A187" s="11" t="s">
        <v>86</v>
      </c>
      <c r="B187" s="20" t="s">
        <v>111</v>
      </c>
      <c r="C187" s="12"/>
      <c r="D187" s="12"/>
      <c r="E187" s="12"/>
      <c r="F187" s="14">
        <f t="shared" si="46"/>
        <v>3</v>
      </c>
      <c r="G187" s="14">
        <f t="shared" si="47"/>
        <v>3</v>
      </c>
      <c r="H187" s="14">
        <f t="shared" si="47"/>
        <v>3</v>
      </c>
    </row>
    <row r="188" spans="1:8" ht="30" x14ac:dyDescent="0.25">
      <c r="A188" s="11" t="s">
        <v>77</v>
      </c>
      <c r="B188" s="20" t="s">
        <v>112</v>
      </c>
      <c r="C188" s="12"/>
      <c r="D188" s="12"/>
      <c r="E188" s="12"/>
      <c r="F188" s="14">
        <f t="shared" si="46"/>
        <v>3</v>
      </c>
      <c r="G188" s="14">
        <f t="shared" si="47"/>
        <v>3</v>
      </c>
      <c r="H188" s="14">
        <f t="shared" si="47"/>
        <v>3</v>
      </c>
    </row>
    <row r="189" spans="1:8" x14ac:dyDescent="0.25">
      <c r="A189" s="11" t="s">
        <v>21</v>
      </c>
      <c r="B189" s="20" t="s">
        <v>112</v>
      </c>
      <c r="C189" s="13" t="s">
        <v>32</v>
      </c>
      <c r="D189" s="13"/>
      <c r="E189" s="12"/>
      <c r="F189" s="14">
        <f t="shared" si="46"/>
        <v>3</v>
      </c>
      <c r="G189" s="14">
        <f t="shared" si="47"/>
        <v>3</v>
      </c>
      <c r="H189" s="14">
        <f t="shared" si="47"/>
        <v>3</v>
      </c>
    </row>
    <row r="190" spans="1:8" x14ac:dyDescent="0.25">
      <c r="A190" s="11" t="s">
        <v>44</v>
      </c>
      <c r="B190" s="20" t="s">
        <v>112</v>
      </c>
      <c r="C190" s="13" t="s">
        <v>32</v>
      </c>
      <c r="D190" s="13" t="s">
        <v>43</v>
      </c>
      <c r="E190" s="12"/>
      <c r="F190" s="14">
        <f t="shared" si="46"/>
        <v>3</v>
      </c>
      <c r="G190" s="14">
        <f t="shared" si="47"/>
        <v>3</v>
      </c>
      <c r="H190" s="14">
        <f t="shared" si="47"/>
        <v>3</v>
      </c>
    </row>
    <row r="191" spans="1:8" ht="30" x14ac:dyDescent="0.25">
      <c r="A191" s="11" t="s">
        <v>10</v>
      </c>
      <c r="B191" s="20" t="s">
        <v>112</v>
      </c>
      <c r="C191" s="13" t="s">
        <v>32</v>
      </c>
      <c r="D191" s="13" t="s">
        <v>43</v>
      </c>
      <c r="E191" s="12">
        <v>200</v>
      </c>
      <c r="F191" s="14">
        <f t="shared" si="46"/>
        <v>3</v>
      </c>
      <c r="G191" s="14">
        <f t="shared" si="47"/>
        <v>3</v>
      </c>
      <c r="H191" s="14">
        <f t="shared" si="47"/>
        <v>3</v>
      </c>
    </row>
    <row r="192" spans="1:8" ht="45" x14ac:dyDescent="0.25">
      <c r="A192" s="11" t="s">
        <v>20</v>
      </c>
      <c r="B192" s="20" t="s">
        <v>112</v>
      </c>
      <c r="C192" s="13" t="s">
        <v>32</v>
      </c>
      <c r="D192" s="13" t="s">
        <v>43</v>
      </c>
      <c r="E192" s="12">
        <v>240</v>
      </c>
      <c r="F192" s="14">
        <f t="shared" si="46"/>
        <v>3</v>
      </c>
      <c r="G192" s="14">
        <f t="shared" si="47"/>
        <v>3</v>
      </c>
      <c r="H192" s="14">
        <f t="shared" si="47"/>
        <v>3</v>
      </c>
    </row>
    <row r="193" spans="1:8" ht="45" x14ac:dyDescent="0.25">
      <c r="A193" s="11" t="s">
        <v>11</v>
      </c>
      <c r="B193" s="20" t="s">
        <v>112</v>
      </c>
      <c r="C193" s="13" t="s">
        <v>32</v>
      </c>
      <c r="D193" s="13" t="s">
        <v>43</v>
      </c>
      <c r="E193" s="12">
        <v>244</v>
      </c>
      <c r="F193" s="14">
        <v>3</v>
      </c>
      <c r="G193" s="14">
        <v>3</v>
      </c>
      <c r="H193" s="14">
        <v>3</v>
      </c>
    </row>
    <row r="194" spans="1:8" ht="72" x14ac:dyDescent="0.25">
      <c r="A194" s="9" t="s">
        <v>107</v>
      </c>
      <c r="B194" s="17" t="s">
        <v>108</v>
      </c>
      <c r="C194" s="13"/>
      <c r="D194" s="13"/>
      <c r="E194" s="12"/>
      <c r="F194" s="8">
        <f t="shared" ref="F194:F200" si="48">F195</f>
        <v>30</v>
      </c>
      <c r="G194" s="8">
        <f t="shared" ref="G194:H200" si="49">G195</f>
        <v>0</v>
      </c>
      <c r="H194" s="8">
        <f t="shared" si="49"/>
        <v>0</v>
      </c>
    </row>
    <row r="195" spans="1:8" ht="90" x14ac:dyDescent="0.25">
      <c r="A195" s="11" t="s">
        <v>81</v>
      </c>
      <c r="B195" s="18" t="s">
        <v>109</v>
      </c>
      <c r="C195" s="13"/>
      <c r="D195" s="13"/>
      <c r="E195" s="12"/>
      <c r="F195" s="14">
        <f t="shared" si="48"/>
        <v>30</v>
      </c>
      <c r="G195" s="14">
        <f t="shared" si="49"/>
        <v>0</v>
      </c>
      <c r="H195" s="14">
        <f t="shared" si="49"/>
        <v>0</v>
      </c>
    </row>
    <row r="196" spans="1:8" ht="30" x14ac:dyDescent="0.25">
      <c r="A196" s="11" t="s">
        <v>110</v>
      </c>
      <c r="B196" s="18" t="s">
        <v>140</v>
      </c>
      <c r="C196" s="13"/>
      <c r="D196" s="13"/>
      <c r="E196" s="12"/>
      <c r="F196" s="14">
        <f t="shared" si="48"/>
        <v>30</v>
      </c>
      <c r="G196" s="14">
        <f t="shared" si="49"/>
        <v>0</v>
      </c>
      <c r="H196" s="14">
        <f t="shared" si="49"/>
        <v>0</v>
      </c>
    </row>
    <row r="197" spans="1:8" x14ac:dyDescent="0.25">
      <c r="A197" s="11" t="s">
        <v>21</v>
      </c>
      <c r="B197" s="27" t="s">
        <v>140</v>
      </c>
      <c r="C197" s="13" t="s">
        <v>32</v>
      </c>
      <c r="D197" s="13"/>
      <c r="E197" s="12"/>
      <c r="F197" s="14">
        <f t="shared" si="48"/>
        <v>30</v>
      </c>
      <c r="G197" s="14">
        <f t="shared" si="49"/>
        <v>0</v>
      </c>
      <c r="H197" s="14">
        <f t="shared" si="49"/>
        <v>0</v>
      </c>
    </row>
    <row r="198" spans="1:8" x14ac:dyDescent="0.25">
      <c r="A198" s="11" t="s">
        <v>106</v>
      </c>
      <c r="B198" s="27" t="s">
        <v>140</v>
      </c>
      <c r="C198" s="13" t="s">
        <v>32</v>
      </c>
      <c r="D198" s="13" t="s">
        <v>43</v>
      </c>
      <c r="E198" s="12"/>
      <c r="F198" s="14">
        <f t="shared" si="48"/>
        <v>30</v>
      </c>
      <c r="G198" s="14">
        <f t="shared" si="49"/>
        <v>0</v>
      </c>
      <c r="H198" s="14">
        <f t="shared" si="49"/>
        <v>0</v>
      </c>
    </row>
    <row r="199" spans="1:8" ht="30" x14ac:dyDescent="0.25">
      <c r="A199" s="11" t="s">
        <v>10</v>
      </c>
      <c r="B199" s="27" t="s">
        <v>140</v>
      </c>
      <c r="C199" s="13" t="s">
        <v>32</v>
      </c>
      <c r="D199" s="13" t="s">
        <v>43</v>
      </c>
      <c r="E199" s="12">
        <v>200</v>
      </c>
      <c r="F199" s="14">
        <f t="shared" si="48"/>
        <v>30</v>
      </c>
      <c r="G199" s="14">
        <f t="shared" si="49"/>
        <v>0</v>
      </c>
      <c r="H199" s="14">
        <f t="shared" si="49"/>
        <v>0</v>
      </c>
    </row>
    <row r="200" spans="1:8" ht="45" x14ac:dyDescent="0.25">
      <c r="A200" s="11" t="s">
        <v>20</v>
      </c>
      <c r="B200" s="27" t="s">
        <v>140</v>
      </c>
      <c r="C200" s="13" t="s">
        <v>32</v>
      </c>
      <c r="D200" s="13" t="s">
        <v>43</v>
      </c>
      <c r="E200" s="12">
        <v>240</v>
      </c>
      <c r="F200" s="14">
        <f t="shared" si="48"/>
        <v>30</v>
      </c>
      <c r="G200" s="14">
        <f t="shared" si="49"/>
        <v>0</v>
      </c>
      <c r="H200" s="14">
        <f t="shared" si="49"/>
        <v>0</v>
      </c>
    </row>
    <row r="201" spans="1:8" ht="45" x14ac:dyDescent="0.25">
      <c r="A201" s="11" t="s">
        <v>11</v>
      </c>
      <c r="B201" s="27" t="s">
        <v>140</v>
      </c>
      <c r="C201" s="13" t="s">
        <v>32</v>
      </c>
      <c r="D201" s="13" t="s">
        <v>43</v>
      </c>
      <c r="E201" s="12">
        <v>244</v>
      </c>
      <c r="F201" s="14">
        <v>30</v>
      </c>
      <c r="G201" s="14">
        <v>0</v>
      </c>
      <c r="H201" s="14">
        <v>0</v>
      </c>
    </row>
    <row r="202" spans="1:8" x14ac:dyDescent="0.25">
      <c r="A202" s="9" t="s">
        <v>62</v>
      </c>
      <c r="B202" s="7"/>
      <c r="C202" s="10"/>
      <c r="D202" s="10"/>
      <c r="E202" s="7"/>
      <c r="F202" s="8">
        <f>F8</f>
        <v>8706.4360000000015</v>
      </c>
      <c r="G202" s="8">
        <f>G8</f>
        <v>7904.02</v>
      </c>
      <c r="H202" s="8">
        <f>H8</f>
        <v>11602.109999999999</v>
      </c>
    </row>
    <row r="203" spans="1:8" x14ac:dyDescent="0.25">
      <c r="A203" s="9" t="s">
        <v>63</v>
      </c>
      <c r="B203" s="7"/>
      <c r="C203" s="10"/>
      <c r="D203" s="10"/>
      <c r="E203" s="7"/>
      <c r="F203" s="8">
        <f>F204</f>
        <v>0</v>
      </c>
      <c r="G203" s="8">
        <f>G204</f>
        <v>146.4</v>
      </c>
      <c r="H203" s="8">
        <f>H204</f>
        <v>292.8</v>
      </c>
    </row>
    <row r="204" spans="1:8" x14ac:dyDescent="0.25">
      <c r="A204" s="11" t="s">
        <v>63</v>
      </c>
      <c r="B204" s="12"/>
      <c r="C204" s="13"/>
      <c r="D204" s="13"/>
      <c r="E204" s="12"/>
      <c r="F204" s="14">
        <v>0</v>
      </c>
      <c r="G204" s="14">
        <f>145.8+0.6</f>
        <v>146.4</v>
      </c>
      <c r="H204" s="14">
        <f>290.2+2.6</f>
        <v>292.8</v>
      </c>
    </row>
    <row r="205" spans="1:8" x14ac:dyDescent="0.25">
      <c r="A205" s="9" t="s">
        <v>64</v>
      </c>
      <c r="B205" s="7"/>
      <c r="C205" s="10"/>
      <c r="D205" s="10"/>
      <c r="E205" s="7"/>
      <c r="F205" s="8">
        <f>F202+F203</f>
        <v>8706.4360000000015</v>
      </c>
      <c r="G205" s="8">
        <f t="shared" ref="G205:H205" si="50">G202+G203</f>
        <v>8050.42</v>
      </c>
      <c r="H205" s="8">
        <f t="shared" si="50"/>
        <v>11894.909999999998</v>
      </c>
    </row>
  </sheetData>
  <mergeCells count="8">
    <mergeCell ref="F1:H4"/>
    <mergeCell ref="A6:A7"/>
    <mergeCell ref="E6:E7"/>
    <mergeCell ref="B6:B7"/>
    <mergeCell ref="A5:H5"/>
    <mergeCell ref="F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2021-12-27T16:25:16Z</dcterms:modified>
</cp:coreProperties>
</file>